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24915" windowHeight="11325"/>
  </bookViews>
  <sheets>
    <sheet name="Poids déchets" sheetId="1" r:id="rId1"/>
    <sheet name="Frequentation" sheetId="2" r:id="rId2"/>
    <sheet name="Cout Denrée" sheetId="5" r:id="rId3"/>
    <sheet name="Synthèse" sheetId="3" r:id="rId4"/>
    <sheet name="Mode D'emploi" sheetId="4" r:id="rId5"/>
    <sheet name="xx" sheetId="6" state="hidden" r:id="rId6"/>
  </sheets>
  <calcPr calcId="145621"/>
</workbook>
</file>

<file path=xl/calcChain.xml><?xml version="1.0" encoding="utf-8"?>
<calcChain xmlns="http://schemas.openxmlformats.org/spreadsheetml/2006/main">
  <c r="AN31" i="2" l="1"/>
  <c r="AN30" i="2"/>
  <c r="AN29" i="2" s="1"/>
  <c r="AJ31" i="2"/>
  <c r="AJ30" i="2"/>
  <c r="AJ29" i="2" s="1"/>
  <c r="AF31" i="2"/>
  <c r="AF30" i="2"/>
  <c r="AF29" i="2" s="1"/>
  <c r="AB31" i="2"/>
  <c r="AB30" i="2"/>
  <c r="AB29" i="2" s="1"/>
  <c r="X31" i="2"/>
  <c r="X30" i="2"/>
  <c r="X29" i="2" s="1"/>
  <c r="T31" i="2"/>
  <c r="T30" i="2"/>
  <c r="T29" i="2" s="1"/>
  <c r="P31" i="2"/>
  <c r="P30" i="2"/>
  <c r="P29" i="2" s="1"/>
  <c r="L31" i="2"/>
  <c r="L30" i="2"/>
  <c r="L29" i="2" s="1"/>
  <c r="H31" i="2"/>
  <c r="H30" i="2"/>
  <c r="H29" i="2"/>
  <c r="AN32" i="1"/>
  <c r="AN31" i="1"/>
  <c r="AN30" i="1"/>
  <c r="AJ32" i="1"/>
  <c r="AJ31" i="1"/>
  <c r="AJ30" i="1" s="1"/>
  <c r="AF32" i="1"/>
  <c r="AF31" i="1"/>
  <c r="AF30" i="1" s="1"/>
  <c r="AB32" i="1"/>
  <c r="AB31" i="1"/>
  <c r="AB30" i="1"/>
  <c r="X32" i="1"/>
  <c r="X31" i="1"/>
  <c r="X30" i="1" s="1"/>
  <c r="T32" i="1"/>
  <c r="T30" i="1" s="1"/>
  <c r="T31" i="1"/>
  <c r="P32" i="1"/>
  <c r="P31" i="1"/>
  <c r="P30" i="1" s="1"/>
  <c r="L32" i="1"/>
  <c r="L30" i="1" s="1"/>
  <c r="L31" i="1"/>
  <c r="H32" i="1"/>
  <c r="H31" i="1"/>
  <c r="H30" i="1" s="1"/>
  <c r="D32" i="1"/>
  <c r="D31" i="1"/>
  <c r="AM35" i="5" l="1"/>
  <c r="AM33" i="5"/>
  <c r="AA35" i="5"/>
  <c r="AA34" i="5"/>
  <c r="AA33" i="5"/>
  <c r="C33" i="5"/>
  <c r="AN27" i="5"/>
  <c r="AM34" i="5" s="1"/>
  <c r="AB27" i="5"/>
  <c r="D27" i="5"/>
  <c r="AN26" i="5"/>
  <c r="AB26" i="5"/>
  <c r="D26" i="5"/>
  <c r="AN25" i="5"/>
  <c r="AJ25" i="5"/>
  <c r="L25" i="5"/>
  <c r="D25" i="5"/>
  <c r="AB24" i="5"/>
  <c r="T24" i="5"/>
  <c r="AN23" i="5"/>
  <c r="AJ23" i="5"/>
  <c r="AB23" i="5"/>
  <c r="T23" i="5"/>
  <c r="L23" i="5"/>
  <c r="D23" i="5"/>
  <c r="AN22" i="5"/>
  <c r="AJ22" i="5"/>
  <c r="AB22" i="5"/>
  <c r="T22" i="5"/>
  <c r="L22" i="5"/>
  <c r="D22" i="5"/>
  <c r="AN21" i="5"/>
  <c r="AJ21" i="5"/>
  <c r="AB21" i="5"/>
  <c r="T21" i="5"/>
  <c r="L21" i="5"/>
  <c r="D21" i="5"/>
  <c r="AN20" i="5"/>
  <c r="AJ20" i="5"/>
  <c r="AB20" i="5"/>
  <c r="T20" i="5"/>
  <c r="L20" i="5"/>
  <c r="D20" i="5"/>
  <c r="AN19" i="5"/>
  <c r="AJ19" i="5"/>
  <c r="L19" i="5"/>
  <c r="D19" i="5"/>
  <c r="AB18" i="5"/>
  <c r="T18" i="5"/>
  <c r="AN17" i="5"/>
  <c r="AJ17" i="5"/>
  <c r="AB17" i="5"/>
  <c r="T17" i="5"/>
  <c r="P17" i="5"/>
  <c r="L17" i="5"/>
  <c r="D17" i="5"/>
  <c r="AN16" i="5"/>
  <c r="AJ16" i="5"/>
  <c r="AB16" i="5"/>
  <c r="T16" i="5"/>
  <c r="P16" i="5"/>
  <c r="L16" i="5"/>
  <c r="D16" i="5"/>
  <c r="AN15" i="5"/>
  <c r="AJ15" i="5"/>
  <c r="AF15" i="5"/>
  <c r="AB15" i="5"/>
  <c r="T15" i="5"/>
  <c r="P15" i="5"/>
  <c r="L15" i="5"/>
  <c r="H15" i="5"/>
  <c r="D15" i="5"/>
  <c r="AN14" i="5"/>
  <c r="AJ14" i="5"/>
  <c r="AF14" i="5"/>
  <c r="AB14" i="5"/>
  <c r="T14" i="5"/>
  <c r="P14" i="5"/>
  <c r="L14" i="5"/>
  <c r="H14" i="5"/>
  <c r="D14" i="5"/>
  <c r="AN13" i="5"/>
  <c r="AJ13" i="5"/>
  <c r="AF13" i="5"/>
  <c r="X13" i="5"/>
  <c r="P13" i="5"/>
  <c r="L13" i="5"/>
  <c r="H13" i="5"/>
  <c r="D13" i="5"/>
  <c r="AF12" i="5"/>
  <c r="AB12" i="5"/>
  <c r="X12" i="5"/>
  <c r="T12" i="5"/>
  <c r="H12" i="5"/>
  <c r="AN11" i="5"/>
  <c r="AJ11" i="5"/>
  <c r="AF11" i="5"/>
  <c r="AB11" i="5"/>
  <c r="X11" i="5"/>
  <c r="T11" i="5"/>
  <c r="P11" i="5"/>
  <c r="L11" i="5"/>
  <c r="H11" i="5"/>
  <c r="D11" i="5"/>
  <c r="AN10" i="5"/>
  <c r="AJ10" i="5"/>
  <c r="AB10" i="5"/>
  <c r="X10" i="5"/>
  <c r="T10" i="5"/>
  <c r="P10" i="5"/>
  <c r="L10" i="5"/>
  <c r="D10" i="5"/>
  <c r="AN9" i="5"/>
  <c r="AJ9" i="5"/>
  <c r="AB9" i="5"/>
  <c r="X9" i="5"/>
  <c r="T9" i="5"/>
  <c r="P9" i="5"/>
  <c r="L9" i="5"/>
  <c r="H9" i="5"/>
  <c r="D9" i="5"/>
  <c r="AN8" i="5"/>
  <c r="AJ8" i="5"/>
  <c r="AF8" i="5"/>
  <c r="AB8" i="5"/>
  <c r="T8" i="5"/>
  <c r="P8" i="5"/>
  <c r="L8" i="5"/>
  <c r="H8" i="5"/>
  <c r="D8" i="5"/>
  <c r="AN7" i="5"/>
  <c r="AF7" i="5"/>
  <c r="P7" i="5"/>
  <c r="H7" i="5"/>
  <c r="D7" i="5"/>
  <c r="AJ6" i="5"/>
  <c r="AF6" i="5"/>
  <c r="AB6" i="5"/>
  <c r="X6" i="5"/>
  <c r="T6" i="5"/>
  <c r="L6" i="5"/>
  <c r="H6" i="5"/>
  <c r="AN5" i="5"/>
  <c r="AJ5" i="5"/>
  <c r="AF5" i="5"/>
  <c r="AB5" i="5"/>
  <c r="X5" i="5"/>
  <c r="T5" i="5"/>
  <c r="P5" i="5"/>
  <c r="L5" i="5"/>
  <c r="H5" i="5"/>
  <c r="D5" i="5"/>
  <c r="AN4" i="5"/>
  <c r="AJ4" i="5"/>
  <c r="AB4" i="5"/>
  <c r="X4" i="5"/>
  <c r="T4" i="5"/>
  <c r="P4" i="5"/>
  <c r="L4" i="5"/>
  <c r="D4" i="5"/>
  <c r="AN3" i="5"/>
  <c r="AJ3" i="5"/>
  <c r="AF3" i="5"/>
  <c r="AB3" i="5"/>
  <c r="X3" i="5"/>
  <c r="T3" i="5"/>
  <c r="P3" i="5"/>
  <c r="L3" i="5"/>
  <c r="H3" i="5"/>
  <c r="D3" i="5"/>
  <c r="AN2" i="5"/>
  <c r="AJ2" i="5"/>
  <c r="AF2" i="5"/>
  <c r="AB2" i="5"/>
  <c r="X2" i="5"/>
  <c r="T2" i="5"/>
  <c r="P2" i="5"/>
  <c r="L2" i="5"/>
  <c r="H2" i="5"/>
  <c r="D2" i="5"/>
  <c r="AM35" i="2"/>
  <c r="AM34" i="2"/>
  <c r="AM33" i="2"/>
  <c r="AN3" i="2"/>
  <c r="AN4" i="2"/>
  <c r="AN5" i="2"/>
  <c r="AN7" i="2"/>
  <c r="AN8" i="2"/>
  <c r="AN9" i="2"/>
  <c r="AN10" i="2"/>
  <c r="AN11" i="2"/>
  <c r="AN13" i="2"/>
  <c r="AN14" i="2"/>
  <c r="AN15" i="2"/>
  <c r="AN16" i="2"/>
  <c r="AN17" i="2"/>
  <c r="AN19" i="2"/>
  <c r="AN20" i="2"/>
  <c r="AN21" i="2"/>
  <c r="AN22" i="2"/>
  <c r="AN23" i="2"/>
  <c r="AN25" i="2"/>
  <c r="AN26" i="2"/>
  <c r="AN27" i="2"/>
  <c r="AJ3" i="2"/>
  <c r="AJ4" i="2"/>
  <c r="AJ5" i="2"/>
  <c r="AJ6" i="2"/>
  <c r="AJ8" i="2"/>
  <c r="AJ9" i="2"/>
  <c r="AJ10" i="2"/>
  <c r="AJ11" i="2"/>
  <c r="AJ13" i="2"/>
  <c r="AJ14" i="2"/>
  <c r="AJ15" i="2"/>
  <c r="AJ16" i="2"/>
  <c r="AJ17" i="2"/>
  <c r="AJ19" i="2"/>
  <c r="AJ20" i="2"/>
  <c r="AJ21" i="2"/>
  <c r="AJ22" i="2"/>
  <c r="AJ23" i="2"/>
  <c r="AJ25" i="2"/>
  <c r="AF3" i="2"/>
  <c r="AF5" i="2"/>
  <c r="AF6" i="2"/>
  <c r="AF7" i="2"/>
  <c r="AF8" i="2"/>
  <c r="AF11" i="2"/>
  <c r="AF12" i="2"/>
  <c r="AF13" i="2"/>
  <c r="AF14" i="2"/>
  <c r="AF15" i="2"/>
  <c r="AA35" i="2"/>
  <c r="AA34" i="2"/>
  <c r="AA33" i="2"/>
  <c r="C33" i="2"/>
  <c r="AB27" i="2"/>
  <c r="AB26" i="2"/>
  <c r="AB24" i="2"/>
  <c r="AB23" i="2"/>
  <c r="AB22" i="2"/>
  <c r="AB21" i="2"/>
  <c r="AB20" i="2"/>
  <c r="X3" i="2"/>
  <c r="X4" i="2"/>
  <c r="X5" i="2"/>
  <c r="X6" i="2"/>
  <c r="X9" i="2"/>
  <c r="X10" i="2"/>
  <c r="X11" i="2"/>
  <c r="X12" i="2"/>
  <c r="X13" i="2"/>
  <c r="P3" i="2"/>
  <c r="P4" i="2"/>
  <c r="P5" i="2"/>
  <c r="P7" i="2"/>
  <c r="P8" i="2"/>
  <c r="P9" i="2"/>
  <c r="P10" i="2"/>
  <c r="P11" i="2"/>
  <c r="P13" i="2"/>
  <c r="P14" i="2"/>
  <c r="P15" i="2"/>
  <c r="P16" i="2"/>
  <c r="P17" i="2"/>
  <c r="L25" i="2"/>
  <c r="H3" i="2"/>
  <c r="H5" i="2"/>
  <c r="H6" i="2"/>
  <c r="H7" i="2"/>
  <c r="H8" i="2"/>
  <c r="H9" i="2"/>
  <c r="H11" i="2"/>
  <c r="H12" i="2"/>
  <c r="H13" i="2"/>
  <c r="H14" i="2"/>
  <c r="H15" i="2"/>
  <c r="D3" i="2"/>
  <c r="D4" i="2"/>
  <c r="D5" i="2"/>
  <c r="D7" i="2"/>
  <c r="D8" i="2"/>
  <c r="D9" i="2"/>
  <c r="D10" i="2"/>
  <c r="D11" i="2"/>
  <c r="D13" i="2"/>
  <c r="D14" i="2"/>
  <c r="D15" i="2"/>
  <c r="D16" i="2"/>
  <c r="D17" i="2"/>
  <c r="D19" i="2"/>
  <c r="D20" i="2"/>
  <c r="D21" i="2"/>
  <c r="D22" i="2"/>
  <c r="D23" i="2"/>
  <c r="D25" i="2"/>
  <c r="D26" i="2"/>
  <c r="D27" i="2"/>
  <c r="AM37" i="1"/>
  <c r="AM36" i="1"/>
  <c r="AM35" i="1"/>
  <c r="AA37" i="1"/>
  <c r="AA36" i="1"/>
  <c r="AA35" i="1"/>
  <c r="D31" i="5" l="1"/>
  <c r="D30" i="5"/>
  <c r="AO30" i="5" s="1"/>
  <c r="C34" i="5"/>
  <c r="C35" i="5"/>
  <c r="C37" i="1"/>
  <c r="C36" i="1"/>
  <c r="C35" i="1"/>
  <c r="K30" i="3" l="1"/>
  <c r="D29" i="5"/>
  <c r="AO31" i="5"/>
  <c r="K31" i="3" s="1"/>
  <c r="L13" i="2"/>
  <c r="AI17" i="6"/>
  <c r="AI16" i="6"/>
  <c r="AI15" i="6"/>
  <c r="AI14" i="6"/>
  <c r="AE4" i="6"/>
  <c r="AE3" i="6"/>
  <c r="AE2" i="6"/>
  <c r="AE15" i="6"/>
  <c r="AE14" i="6"/>
  <c r="AE13" i="6"/>
  <c r="AE12" i="6"/>
  <c r="AM5" i="6"/>
  <c r="AM4" i="6"/>
  <c r="AM3" i="6"/>
  <c r="AM2" i="6"/>
  <c r="AM26" i="6"/>
  <c r="AM25" i="6"/>
  <c r="AM23" i="6"/>
  <c r="AM22" i="6"/>
  <c r="AM21" i="6"/>
  <c r="AM20" i="6"/>
  <c r="AM19" i="6"/>
  <c r="AM17" i="6"/>
  <c r="AM16" i="6"/>
  <c r="AM15" i="6"/>
  <c r="AM14" i="6"/>
  <c r="AM13" i="6"/>
  <c r="AM11" i="6"/>
  <c r="AM10" i="6"/>
  <c r="AM9" i="6"/>
  <c r="AM8" i="6"/>
  <c r="AM7" i="6"/>
  <c r="AI23" i="6"/>
  <c r="AI22" i="6"/>
  <c r="AI21" i="6"/>
  <c r="AI20" i="6"/>
  <c r="AI19" i="6"/>
  <c r="AI6" i="6"/>
  <c r="AI5" i="6"/>
  <c r="AI4" i="6"/>
  <c r="AI3" i="6"/>
  <c r="AI2" i="6"/>
  <c r="AI12" i="6"/>
  <c r="AI11" i="6"/>
  <c r="AI10" i="6"/>
  <c r="AI9" i="6"/>
  <c r="AI8" i="6"/>
  <c r="AE10" i="6"/>
  <c r="AE9" i="6"/>
  <c r="AE8" i="6"/>
  <c r="AE7" i="6"/>
  <c r="AE6" i="6"/>
  <c r="AA21" i="6"/>
  <c r="AA20" i="6"/>
  <c r="AA18" i="6"/>
  <c r="AA17" i="6"/>
  <c r="AA16" i="6"/>
  <c r="AA15" i="6"/>
  <c r="AA14" i="6"/>
  <c r="AA12" i="6"/>
  <c r="AA11" i="6"/>
  <c r="AA10" i="6"/>
  <c r="AA9" i="6"/>
  <c r="AA8" i="6"/>
  <c r="AA6" i="6"/>
  <c r="AA5" i="6"/>
  <c r="AA4" i="6"/>
  <c r="AA3" i="6"/>
  <c r="AA2" i="6"/>
  <c r="W18" i="6"/>
  <c r="W17" i="6"/>
  <c r="W16" i="6"/>
  <c r="W15" i="6"/>
  <c r="W14" i="6"/>
  <c r="W12" i="6"/>
  <c r="W11" i="6"/>
  <c r="W10" i="6"/>
  <c r="W9" i="6"/>
  <c r="W8" i="6"/>
  <c r="W6" i="6"/>
  <c r="W5" i="6"/>
  <c r="W4" i="6"/>
  <c r="W3" i="6"/>
  <c r="W2" i="6"/>
  <c r="S24" i="6"/>
  <c r="S23" i="6"/>
  <c r="S22" i="6"/>
  <c r="S21" i="6"/>
  <c r="S20" i="6"/>
  <c r="S18" i="6"/>
  <c r="S17" i="6"/>
  <c r="S16" i="6"/>
  <c r="S15" i="6"/>
  <c r="S14" i="6"/>
  <c r="S12" i="6"/>
  <c r="S11" i="6"/>
  <c r="S10" i="6"/>
  <c r="S9" i="6"/>
  <c r="S8" i="6"/>
  <c r="S6" i="6"/>
  <c r="S5" i="6"/>
  <c r="S4" i="6"/>
  <c r="S3" i="6"/>
  <c r="S2" i="6"/>
  <c r="O18" i="6"/>
  <c r="O17" i="6"/>
  <c r="O16" i="6"/>
  <c r="O15" i="6"/>
  <c r="O14" i="6"/>
  <c r="O12" i="6"/>
  <c r="O11" i="6"/>
  <c r="O10" i="6"/>
  <c r="O9" i="6"/>
  <c r="O8" i="6"/>
  <c r="O6" i="6"/>
  <c r="O5" i="6"/>
  <c r="O4" i="6"/>
  <c r="O3" i="6"/>
  <c r="O2" i="6"/>
  <c r="C26" i="6"/>
  <c r="G5" i="6"/>
  <c r="G4" i="6"/>
  <c r="G3" i="6"/>
  <c r="G2" i="6"/>
  <c r="K23" i="6"/>
  <c r="K22" i="6"/>
  <c r="K21" i="6"/>
  <c r="K20" i="6"/>
  <c r="K19" i="6"/>
  <c r="K17" i="6"/>
  <c r="K16" i="6"/>
  <c r="K15" i="6"/>
  <c r="K14" i="6"/>
  <c r="K13" i="6"/>
  <c r="K11" i="6"/>
  <c r="K10" i="6"/>
  <c r="K9" i="6"/>
  <c r="K8" i="6"/>
  <c r="K6" i="6"/>
  <c r="K5" i="6"/>
  <c r="K4" i="6"/>
  <c r="K3" i="6"/>
  <c r="K2" i="6"/>
  <c r="G17" i="6"/>
  <c r="G16" i="6"/>
  <c r="G15" i="6"/>
  <c r="G14" i="6"/>
  <c r="G13" i="6"/>
  <c r="G11" i="6"/>
  <c r="G10" i="6"/>
  <c r="G9" i="6"/>
  <c r="G8" i="6"/>
  <c r="G7" i="6"/>
  <c r="C24" i="6"/>
  <c r="C23" i="6"/>
  <c r="C22" i="6"/>
  <c r="C21" i="6"/>
  <c r="C20" i="6"/>
  <c r="C18" i="6"/>
  <c r="C17" i="6"/>
  <c r="C16" i="6"/>
  <c r="C15" i="6"/>
  <c r="C14" i="6"/>
  <c r="C12" i="6"/>
  <c r="C11" i="6"/>
  <c r="C10" i="6"/>
  <c r="C9" i="6"/>
  <c r="C8" i="6"/>
  <c r="C3" i="6"/>
  <c r="C4" i="6"/>
  <c r="C5" i="6"/>
  <c r="C6" i="6"/>
  <c r="C2" i="6"/>
  <c r="AN26" i="6"/>
  <c r="D26" i="6"/>
  <c r="AN25" i="6"/>
  <c r="AN24" i="6"/>
  <c r="T24" i="6"/>
  <c r="D24" i="6"/>
  <c r="AN23" i="6"/>
  <c r="AJ23" i="6"/>
  <c r="T23" i="6"/>
  <c r="L23" i="6"/>
  <c r="D23" i="6"/>
  <c r="AN22" i="6"/>
  <c r="AJ22" i="6"/>
  <c r="T22" i="6"/>
  <c r="L22" i="6"/>
  <c r="D22" i="6"/>
  <c r="AN21" i="6"/>
  <c r="AJ21" i="6"/>
  <c r="AB21" i="6"/>
  <c r="T21" i="6"/>
  <c r="L21" i="6"/>
  <c r="D21" i="6"/>
  <c r="AN20" i="6"/>
  <c r="AJ20" i="6"/>
  <c r="AB20" i="6"/>
  <c r="T20" i="6"/>
  <c r="L20" i="6"/>
  <c r="D20" i="6"/>
  <c r="AN19" i="6"/>
  <c r="AJ19" i="6"/>
  <c r="AB19" i="6"/>
  <c r="L19" i="6"/>
  <c r="AN18" i="6"/>
  <c r="AJ18" i="6"/>
  <c r="AB18" i="6"/>
  <c r="X18" i="6"/>
  <c r="T18" i="6"/>
  <c r="P18" i="6"/>
  <c r="D18" i="6"/>
  <c r="AN17" i="6"/>
  <c r="AJ17" i="6"/>
  <c r="AB17" i="6"/>
  <c r="X17" i="6"/>
  <c r="T17" i="6"/>
  <c r="P17" i="6"/>
  <c r="L17" i="6"/>
  <c r="H17" i="6"/>
  <c r="D17" i="6"/>
  <c r="AN16" i="6"/>
  <c r="AJ16" i="6"/>
  <c r="AB16" i="6"/>
  <c r="X16" i="6"/>
  <c r="T16" i="6"/>
  <c r="P16" i="6"/>
  <c r="L16" i="6"/>
  <c r="H16" i="6"/>
  <c r="D16" i="6"/>
  <c r="AN15" i="6"/>
  <c r="AJ15" i="6"/>
  <c r="AF15" i="6"/>
  <c r="AB15" i="6"/>
  <c r="X15" i="6"/>
  <c r="T15" i="6"/>
  <c r="P15" i="6"/>
  <c r="L15" i="6"/>
  <c r="H15" i="6"/>
  <c r="D15" i="6"/>
  <c r="AN14" i="6"/>
  <c r="AJ14" i="6"/>
  <c r="AF14" i="6"/>
  <c r="AB14" i="6"/>
  <c r="X14" i="6"/>
  <c r="T14" i="6"/>
  <c r="P14" i="6"/>
  <c r="L14" i="6"/>
  <c r="H14" i="6"/>
  <c r="D14" i="6"/>
  <c r="AN13" i="6"/>
  <c r="AJ13" i="6"/>
  <c r="AF13" i="6"/>
  <c r="AB13" i="6"/>
  <c r="X13" i="6"/>
  <c r="L13" i="6"/>
  <c r="H13" i="6"/>
  <c r="AN12" i="6"/>
  <c r="AJ12" i="6"/>
  <c r="AF12" i="6"/>
  <c r="AB12" i="6"/>
  <c r="X12" i="6"/>
  <c r="T12" i="6"/>
  <c r="P12" i="6"/>
  <c r="D12" i="6"/>
  <c r="AN11" i="6"/>
  <c r="AJ11" i="6"/>
  <c r="AF11" i="6"/>
  <c r="AB11" i="6"/>
  <c r="X11" i="6"/>
  <c r="T11" i="6"/>
  <c r="P11" i="6"/>
  <c r="L11" i="6"/>
  <c r="H11" i="6"/>
  <c r="D11" i="6"/>
  <c r="AN10" i="6"/>
  <c r="AJ10" i="6"/>
  <c r="AF10" i="6"/>
  <c r="AB10" i="6"/>
  <c r="X10" i="6"/>
  <c r="T10" i="6"/>
  <c r="P10" i="6"/>
  <c r="L10" i="6"/>
  <c r="H10" i="6"/>
  <c r="D10" i="6"/>
  <c r="AN9" i="6"/>
  <c r="AJ9" i="6"/>
  <c r="AF9" i="6"/>
  <c r="AB9" i="6"/>
  <c r="X9" i="6"/>
  <c r="T9" i="6"/>
  <c r="P9" i="6"/>
  <c r="L9" i="6"/>
  <c r="H9" i="6"/>
  <c r="D9" i="6"/>
  <c r="AN8" i="6"/>
  <c r="AJ8" i="6"/>
  <c r="AF8" i="6"/>
  <c r="AB8" i="6"/>
  <c r="X8" i="6"/>
  <c r="T8" i="6"/>
  <c r="P8" i="6"/>
  <c r="L8" i="6"/>
  <c r="H8" i="6"/>
  <c r="D8" i="6"/>
  <c r="AN7" i="6"/>
  <c r="AJ7" i="6"/>
  <c r="AF7" i="6"/>
  <c r="AB7" i="6"/>
  <c r="X7" i="6"/>
  <c r="H7" i="6"/>
  <c r="AN6" i="6"/>
  <c r="AJ6" i="6"/>
  <c r="AF6" i="6"/>
  <c r="AB6" i="6"/>
  <c r="X6" i="6"/>
  <c r="T6" i="6"/>
  <c r="P6" i="6"/>
  <c r="L6" i="6"/>
  <c r="D6" i="6"/>
  <c r="AN5" i="6"/>
  <c r="AJ5" i="6"/>
  <c r="AF5" i="6"/>
  <c r="AB5" i="6"/>
  <c r="X5" i="6"/>
  <c r="T5" i="6"/>
  <c r="P5" i="6"/>
  <c r="L5" i="6"/>
  <c r="H5" i="6"/>
  <c r="D5" i="6"/>
  <c r="AN4" i="6"/>
  <c r="AJ4" i="6"/>
  <c r="AF4" i="6"/>
  <c r="AB4" i="6"/>
  <c r="X4" i="6"/>
  <c r="T4" i="6"/>
  <c r="P4" i="6"/>
  <c r="L4" i="6"/>
  <c r="H4" i="6"/>
  <c r="D4" i="6"/>
  <c r="AN3" i="6"/>
  <c r="AJ3" i="6"/>
  <c r="AF3" i="6"/>
  <c r="AB3" i="6"/>
  <c r="X3" i="6"/>
  <c r="T3" i="6"/>
  <c r="P3" i="6"/>
  <c r="L3" i="6"/>
  <c r="H3" i="6"/>
  <c r="D3" i="6"/>
  <c r="AN2" i="6"/>
  <c r="AJ2" i="6"/>
  <c r="AF2" i="6"/>
  <c r="AB2" i="6"/>
  <c r="X2" i="6"/>
  <c r="T2" i="6"/>
  <c r="P2" i="6"/>
  <c r="L2" i="6"/>
  <c r="H2" i="6"/>
  <c r="D2" i="6"/>
  <c r="O17" i="3"/>
  <c r="AM37" i="5"/>
  <c r="AM17" i="3" s="1"/>
  <c r="AI37" i="5"/>
  <c r="AI17" i="3" s="1"/>
  <c r="AE37" i="5"/>
  <c r="AE17" i="3" s="1"/>
  <c r="AA37" i="5"/>
  <c r="AA17" i="3" s="1"/>
  <c r="W37" i="5"/>
  <c r="W17" i="3" s="1"/>
  <c r="S37" i="5"/>
  <c r="S17" i="3" s="1"/>
  <c r="O37" i="5"/>
  <c r="K37" i="5"/>
  <c r="K17" i="3" s="1"/>
  <c r="G37" i="5"/>
  <c r="G17" i="3" s="1"/>
  <c r="AI33" i="5"/>
  <c r="AE33" i="5"/>
  <c r="W33" i="5"/>
  <c r="S33" i="5"/>
  <c r="O33" i="5"/>
  <c r="K33" i="5"/>
  <c r="G33" i="5"/>
  <c r="A17" i="3"/>
  <c r="D17" i="3"/>
  <c r="E17" i="3"/>
  <c r="H17" i="3"/>
  <c r="I17" i="3"/>
  <c r="L17" i="3"/>
  <c r="M17" i="3"/>
  <c r="P17" i="3"/>
  <c r="Q17" i="3"/>
  <c r="T17" i="3"/>
  <c r="U17" i="3"/>
  <c r="X17" i="3"/>
  <c r="Y17" i="3"/>
  <c r="AB17" i="3"/>
  <c r="AC17" i="3"/>
  <c r="AF17" i="3"/>
  <c r="AG17" i="3"/>
  <c r="AJ17" i="3"/>
  <c r="AK17" i="3"/>
  <c r="A18" i="3"/>
  <c r="D18" i="3"/>
  <c r="E18" i="3"/>
  <c r="H18" i="3"/>
  <c r="I18" i="3"/>
  <c r="L18" i="3"/>
  <c r="M18" i="3"/>
  <c r="P18" i="3"/>
  <c r="Q18" i="3"/>
  <c r="T18" i="3"/>
  <c r="U18" i="3"/>
  <c r="X18" i="3"/>
  <c r="Y18" i="3"/>
  <c r="AB18" i="3"/>
  <c r="AC18" i="3"/>
  <c r="AF18" i="3"/>
  <c r="AG18" i="3"/>
  <c r="AJ18" i="3"/>
  <c r="AK18" i="3"/>
  <c r="A19" i="3"/>
  <c r="D19" i="3"/>
  <c r="E19" i="3"/>
  <c r="H19" i="3"/>
  <c r="I19" i="3"/>
  <c r="L19" i="3"/>
  <c r="M19" i="3"/>
  <c r="P19" i="3"/>
  <c r="Q19" i="3"/>
  <c r="T19" i="3"/>
  <c r="U19" i="3"/>
  <c r="X19" i="3"/>
  <c r="Y19" i="3"/>
  <c r="AB19" i="3"/>
  <c r="AC19" i="3"/>
  <c r="AF19" i="3"/>
  <c r="AG19" i="3"/>
  <c r="AJ19" i="3"/>
  <c r="AK19" i="3"/>
  <c r="C37" i="5"/>
  <c r="C17" i="3" s="1"/>
  <c r="AM39" i="5" l="1"/>
  <c r="AM19" i="3" s="1"/>
  <c r="O35" i="5"/>
  <c r="AE39" i="5"/>
  <c r="AE19" i="3" s="1"/>
  <c r="AE38" i="5"/>
  <c r="AE18" i="3" s="1"/>
  <c r="AE21" i="3" s="1"/>
  <c r="C39" i="5"/>
  <c r="C19" i="3" s="1"/>
  <c r="AI38" i="5"/>
  <c r="AI18" i="3" s="1"/>
  <c r="AI21" i="3" s="1"/>
  <c r="W39" i="5"/>
  <c r="W19" i="3" s="1"/>
  <c r="S38" i="5"/>
  <c r="S18" i="3" s="1"/>
  <c r="S21" i="3" s="1"/>
  <c r="O38" i="5"/>
  <c r="O18" i="3" s="1"/>
  <c r="O21" i="3" s="1"/>
  <c r="S34" i="5"/>
  <c r="C38" i="5"/>
  <c r="C18" i="3" s="1"/>
  <c r="C21" i="3" s="1"/>
  <c r="W38" i="5"/>
  <c r="W18" i="3" s="1"/>
  <c r="W21" i="3" s="1"/>
  <c r="W35" i="5"/>
  <c r="AI34" i="5"/>
  <c r="AI39" i="5"/>
  <c r="AI19" i="3" s="1"/>
  <c r="AI35" i="5"/>
  <c r="S39" i="5"/>
  <c r="S19" i="3" s="1"/>
  <c r="S35" i="5"/>
  <c r="AM38" i="5"/>
  <c r="AM18" i="3" s="1"/>
  <c r="O34" i="5"/>
  <c r="AE34" i="5"/>
  <c r="O39" i="5"/>
  <c r="O19" i="3" s="1"/>
  <c r="AA38" i="5"/>
  <c r="AA18" i="3" s="1"/>
  <c r="AA21" i="3" s="1"/>
  <c r="K35" i="5"/>
  <c r="K38" i="5"/>
  <c r="K18" i="3" s="1"/>
  <c r="K21" i="3" s="1"/>
  <c r="AE35" i="5"/>
  <c r="AA39" i="5"/>
  <c r="AA19" i="3" s="1"/>
  <c r="W34" i="5"/>
  <c r="G34" i="5"/>
  <c r="G35" i="5"/>
  <c r="G38" i="5"/>
  <c r="G18" i="3" s="1"/>
  <c r="G21" i="3" s="1"/>
  <c r="G39" i="5"/>
  <c r="G19" i="3" s="1"/>
  <c r="K34" i="5"/>
  <c r="K39" i="5"/>
  <c r="K19" i="3" s="1"/>
  <c r="S31" i="6"/>
  <c r="S32" i="6"/>
  <c r="AJ29" i="6"/>
  <c r="AA33" i="6"/>
  <c r="L28" i="6"/>
  <c r="AE31" i="6"/>
  <c r="AM31" i="6"/>
  <c r="AI31" i="6"/>
  <c r="AA31" i="6"/>
  <c r="W31" i="6"/>
  <c r="O31" i="6"/>
  <c r="G31" i="6"/>
  <c r="K31" i="6"/>
  <c r="C31" i="6"/>
  <c r="AB28" i="6"/>
  <c r="T29" i="6"/>
  <c r="C32" i="6"/>
  <c r="AI32" i="6"/>
  <c r="K33" i="6"/>
  <c r="D28" i="6"/>
  <c r="T28" i="6"/>
  <c r="AJ28" i="6"/>
  <c r="L29" i="6"/>
  <c r="AB29" i="6"/>
  <c r="K32" i="6"/>
  <c r="AA32" i="6"/>
  <c r="C33" i="6"/>
  <c r="S33" i="6"/>
  <c r="AI33" i="6"/>
  <c r="H28" i="6"/>
  <c r="X28" i="6"/>
  <c r="AN28" i="6"/>
  <c r="P29" i="6"/>
  <c r="AF29" i="6"/>
  <c r="O32" i="6"/>
  <c r="AE32" i="6"/>
  <c r="G33" i="6"/>
  <c r="W33" i="6"/>
  <c r="AM33" i="6"/>
  <c r="D29" i="6"/>
  <c r="P28" i="6"/>
  <c r="AF28" i="6"/>
  <c r="AF27" i="6" s="1"/>
  <c r="H29" i="6"/>
  <c r="X29" i="6"/>
  <c r="AN29" i="6"/>
  <c r="G32" i="6"/>
  <c r="W32" i="6"/>
  <c r="AM32" i="6"/>
  <c r="O33" i="6"/>
  <c r="AE33" i="6"/>
  <c r="AM21" i="3"/>
  <c r="P30" i="5"/>
  <c r="AF30" i="5"/>
  <c r="H31" i="5"/>
  <c r="X31" i="5"/>
  <c r="AN31" i="5"/>
  <c r="T30" i="5"/>
  <c r="AJ30" i="5"/>
  <c r="L31" i="5"/>
  <c r="AB31" i="5"/>
  <c r="H30" i="5"/>
  <c r="X30" i="5"/>
  <c r="AN30" i="5"/>
  <c r="P31" i="5"/>
  <c r="AF31" i="5"/>
  <c r="L30" i="5"/>
  <c r="AB30" i="5"/>
  <c r="AB29" i="5" s="1"/>
  <c r="T31" i="5"/>
  <c r="AJ31" i="5"/>
  <c r="AN2" i="2"/>
  <c r="AJ2" i="2"/>
  <c r="AF2" i="2"/>
  <c r="AB2" i="2"/>
  <c r="AB3" i="2"/>
  <c r="AB4" i="2"/>
  <c r="AB5" i="2"/>
  <c r="AB6" i="2"/>
  <c r="AB8" i="2"/>
  <c r="AB9" i="2"/>
  <c r="AB10" i="2"/>
  <c r="AB11" i="2"/>
  <c r="AB12" i="2"/>
  <c r="AB14" i="2"/>
  <c r="AB15" i="2"/>
  <c r="AB16" i="2"/>
  <c r="AB17" i="2"/>
  <c r="AB18" i="2"/>
  <c r="X2" i="2"/>
  <c r="T2" i="2"/>
  <c r="T3" i="2"/>
  <c r="T4" i="2"/>
  <c r="T5" i="2"/>
  <c r="T6" i="2"/>
  <c r="T8" i="2"/>
  <c r="T9" i="2"/>
  <c r="T10" i="2"/>
  <c r="T11" i="2"/>
  <c r="T12" i="2"/>
  <c r="T14" i="2"/>
  <c r="T15" i="2"/>
  <c r="T16" i="2"/>
  <c r="T17" i="2"/>
  <c r="T18" i="2"/>
  <c r="T20" i="2"/>
  <c r="T21" i="2"/>
  <c r="T22" i="2"/>
  <c r="T23" i="2"/>
  <c r="T24" i="2"/>
  <c r="P2" i="2"/>
  <c r="L2" i="2"/>
  <c r="L3" i="2"/>
  <c r="L4" i="2"/>
  <c r="L5" i="2"/>
  <c r="L6" i="2"/>
  <c r="L8" i="2"/>
  <c r="L9" i="2"/>
  <c r="L10" i="2"/>
  <c r="L11" i="2"/>
  <c r="L14" i="2"/>
  <c r="L15" i="2"/>
  <c r="L16" i="2"/>
  <c r="L17" i="2"/>
  <c r="L19" i="2"/>
  <c r="L20" i="2"/>
  <c r="L21" i="2"/>
  <c r="L22" i="2"/>
  <c r="L23" i="2"/>
  <c r="H2" i="2"/>
  <c r="D2" i="2"/>
  <c r="AI37" i="1"/>
  <c r="AI36" i="1"/>
  <c r="AE37" i="1"/>
  <c r="AE36" i="1"/>
  <c r="W37" i="1"/>
  <c r="W36" i="1"/>
  <c r="S37" i="1"/>
  <c r="S36" i="1"/>
  <c r="O37" i="1"/>
  <c r="O36" i="1"/>
  <c r="K37" i="1"/>
  <c r="K36" i="1"/>
  <c r="G37" i="1"/>
  <c r="G36" i="1"/>
  <c r="D31" i="2" l="1"/>
  <c r="AO31" i="2" s="1"/>
  <c r="D30" i="2"/>
  <c r="AO30" i="2" s="1"/>
  <c r="C34" i="2"/>
  <c r="C35" i="2"/>
  <c r="P27" i="6"/>
  <c r="L29" i="5"/>
  <c r="AN29" i="5"/>
  <c r="AJ29" i="5"/>
  <c r="AF29" i="5"/>
  <c r="X29" i="5"/>
  <c r="H29" i="5"/>
  <c r="C36" i="6"/>
  <c r="C35" i="6"/>
  <c r="C37" i="6"/>
  <c r="L27" i="6"/>
  <c r="X27" i="6"/>
  <c r="AB27" i="6"/>
  <c r="H27" i="6"/>
  <c r="AJ27" i="6"/>
  <c r="T27" i="6"/>
  <c r="AN27" i="6"/>
  <c r="D27" i="6"/>
  <c r="AE39" i="2"/>
  <c r="AE12" i="3" s="1"/>
  <c r="AE38" i="2"/>
  <c r="C39" i="2"/>
  <c r="C12" i="3" s="1"/>
  <c r="C38" i="2"/>
  <c r="O39" i="2"/>
  <c r="O12" i="3" s="1"/>
  <c r="O38" i="2"/>
  <c r="O11" i="3" s="1"/>
  <c r="S38" i="2"/>
  <c r="S11" i="3" s="1"/>
  <c r="S39" i="2"/>
  <c r="S12" i="3" s="1"/>
  <c r="K38" i="2"/>
  <c r="K11" i="3" s="1"/>
  <c r="K39" i="2"/>
  <c r="K12" i="3" s="1"/>
  <c r="W39" i="2"/>
  <c r="W12" i="3" s="1"/>
  <c r="W38" i="2"/>
  <c r="W11" i="3" s="1"/>
  <c r="AA38" i="2"/>
  <c r="AA11" i="3" s="1"/>
  <c r="AA39" i="2"/>
  <c r="AA12" i="3" s="1"/>
  <c r="AI38" i="2"/>
  <c r="AI11" i="3" s="1"/>
  <c r="AI39" i="2"/>
  <c r="AI12" i="3" s="1"/>
  <c r="G38" i="2"/>
  <c r="G11" i="3" s="1"/>
  <c r="G39" i="2"/>
  <c r="G12" i="3" s="1"/>
  <c r="AM39" i="2"/>
  <c r="AM38" i="2"/>
  <c r="AM11" i="3" s="1"/>
  <c r="G35" i="2"/>
  <c r="T29" i="5"/>
  <c r="P29" i="5"/>
  <c r="AE35" i="2"/>
  <c r="AI35" i="2"/>
  <c r="AI34" i="2"/>
  <c r="AE34" i="2"/>
  <c r="W35" i="2"/>
  <c r="W34" i="2"/>
  <c r="S34" i="2"/>
  <c r="S35" i="2"/>
  <c r="O35" i="2"/>
  <c r="K34" i="2"/>
  <c r="K35" i="2"/>
  <c r="G34" i="2"/>
  <c r="O34" i="2"/>
  <c r="D30" i="1"/>
  <c r="A10" i="3"/>
  <c r="E10" i="3"/>
  <c r="I10" i="3"/>
  <c r="M10" i="3"/>
  <c r="Q10" i="3"/>
  <c r="U10" i="3"/>
  <c r="Y10" i="3"/>
  <c r="AC10" i="3"/>
  <c r="AG10" i="3"/>
  <c r="AK10" i="3"/>
  <c r="A11" i="3"/>
  <c r="E11" i="3"/>
  <c r="I11" i="3"/>
  <c r="M11" i="3"/>
  <c r="Q11" i="3"/>
  <c r="U11" i="3"/>
  <c r="Y11" i="3"/>
  <c r="AC11" i="3"/>
  <c r="AG11" i="3"/>
  <c r="AK11" i="3"/>
  <c r="A12" i="3"/>
  <c r="E12" i="3"/>
  <c r="I12" i="3"/>
  <c r="M12" i="3"/>
  <c r="Q12" i="3"/>
  <c r="U12" i="3"/>
  <c r="Y12" i="3"/>
  <c r="AC12" i="3"/>
  <c r="AG12" i="3"/>
  <c r="AK12" i="3"/>
  <c r="A3" i="3"/>
  <c r="E3" i="3"/>
  <c r="I3" i="3"/>
  <c r="M3" i="3"/>
  <c r="Q3" i="3"/>
  <c r="U3" i="3"/>
  <c r="Y3" i="3"/>
  <c r="AC3" i="3"/>
  <c r="AG3" i="3"/>
  <c r="AK3" i="3"/>
  <c r="A4" i="3"/>
  <c r="E4" i="3"/>
  <c r="I4" i="3"/>
  <c r="M4" i="3"/>
  <c r="Q4" i="3"/>
  <c r="U4" i="3"/>
  <c r="Y4" i="3"/>
  <c r="AC4" i="3"/>
  <c r="AG4" i="3"/>
  <c r="AK4" i="3"/>
  <c r="A5" i="3"/>
  <c r="E5" i="3"/>
  <c r="I5" i="3"/>
  <c r="M5" i="3"/>
  <c r="Q5" i="3"/>
  <c r="U5" i="3"/>
  <c r="Y5" i="3"/>
  <c r="AC5" i="3"/>
  <c r="AG5" i="3"/>
  <c r="AK5" i="3"/>
  <c r="AM12" i="3"/>
  <c r="AM37" i="2"/>
  <c r="AM10" i="3" s="1"/>
  <c r="AI37" i="2"/>
  <c r="AI10" i="3" s="1"/>
  <c r="AE11" i="3"/>
  <c r="AE37" i="2"/>
  <c r="AE10" i="3" s="1"/>
  <c r="AA37" i="2"/>
  <c r="AA10" i="3" s="1"/>
  <c r="W37" i="2"/>
  <c r="W10" i="3" s="1"/>
  <c r="S37" i="2"/>
  <c r="S10" i="3" s="1"/>
  <c r="C37" i="2"/>
  <c r="C10" i="3" s="1"/>
  <c r="G37" i="2"/>
  <c r="G10" i="3" s="1"/>
  <c r="O37" i="2"/>
  <c r="O10" i="3" s="1"/>
  <c r="K37" i="2"/>
  <c r="K10" i="3" s="1"/>
  <c r="G30" i="3" l="1"/>
  <c r="AO29" i="5"/>
  <c r="K29" i="3" s="1"/>
  <c r="K33" i="3" s="1"/>
  <c r="G31" i="3"/>
  <c r="O14" i="3"/>
  <c r="W14" i="3"/>
  <c r="S14" i="3"/>
  <c r="K14" i="3"/>
  <c r="C11" i="3"/>
  <c r="C14" i="3" s="1"/>
  <c r="G14" i="3"/>
  <c r="D29" i="2"/>
  <c r="AO29" i="2" s="1"/>
  <c r="AE14" i="3"/>
  <c r="AM14" i="3"/>
  <c r="AI14" i="3"/>
  <c r="AA14" i="3"/>
  <c r="AI33" i="2"/>
  <c r="W40" i="1"/>
  <c r="W4" i="3" s="1"/>
  <c r="AE33" i="2"/>
  <c r="W33" i="2"/>
  <c r="S33" i="2"/>
  <c r="AI35" i="1"/>
  <c r="AE35" i="1"/>
  <c r="W35" i="1"/>
  <c r="S35" i="1"/>
  <c r="AI39" i="1" l="1"/>
  <c r="AI3" i="3" s="1"/>
  <c r="W39" i="1"/>
  <c r="W3" i="3" s="1"/>
  <c r="W7" i="3" s="1"/>
  <c r="AA39" i="1"/>
  <c r="AA3" i="3" s="1"/>
  <c r="AM39" i="1"/>
  <c r="AM3" i="3" s="1"/>
  <c r="AE39" i="1"/>
  <c r="AE3" i="3" s="1"/>
  <c r="S39" i="1"/>
  <c r="S3" i="3" s="1"/>
  <c r="AE40" i="1"/>
  <c r="AE4" i="3" s="1"/>
  <c r="AE41" i="1"/>
  <c r="AE5" i="3" s="1"/>
  <c r="AM40" i="1"/>
  <c r="AM4" i="3" s="1"/>
  <c r="AM41" i="1"/>
  <c r="AM5" i="3" s="1"/>
  <c r="AI40" i="1"/>
  <c r="AI4" i="3" s="1"/>
  <c r="AI7" i="3" s="1"/>
  <c r="AI41" i="1"/>
  <c r="AI5" i="3" s="1"/>
  <c r="AA40" i="1"/>
  <c r="AA4" i="3" s="1"/>
  <c r="AA41" i="1"/>
  <c r="AA5" i="3" s="1"/>
  <c r="W41" i="1"/>
  <c r="W5" i="3" s="1"/>
  <c r="S40" i="1"/>
  <c r="S4" i="3" s="1"/>
  <c r="S41" i="1"/>
  <c r="S5" i="3" s="1"/>
  <c r="O33" i="2"/>
  <c r="K33" i="2"/>
  <c r="G33" i="2"/>
  <c r="G35" i="1"/>
  <c r="O35" i="1"/>
  <c r="O39" i="1" s="1"/>
  <c r="O3" i="3" s="1"/>
  <c r="K35" i="1"/>
  <c r="G29" i="3" l="1"/>
  <c r="G33" i="3" s="1"/>
  <c r="AA7" i="3"/>
  <c r="AM7" i="3"/>
  <c r="S7" i="3"/>
  <c r="AE7" i="3"/>
  <c r="G39" i="1"/>
  <c r="G3" i="3" s="1"/>
  <c r="G40" i="1"/>
  <c r="G4" i="3" s="1"/>
  <c r="G41" i="1"/>
  <c r="G5" i="3" s="1"/>
  <c r="O40" i="1"/>
  <c r="O4" i="3" s="1"/>
  <c r="C29" i="3"/>
  <c r="C30" i="3"/>
  <c r="C31" i="3"/>
  <c r="C40" i="1"/>
  <c r="C4" i="3" s="1"/>
  <c r="O41" i="1"/>
  <c r="O5" i="3" s="1"/>
  <c r="C41" i="1"/>
  <c r="C5" i="3" s="1"/>
  <c r="C39" i="1"/>
  <c r="C3" i="3" s="1"/>
  <c r="O7" i="3"/>
  <c r="K40" i="1"/>
  <c r="K4" i="3" s="1"/>
  <c r="K41" i="1"/>
  <c r="K5" i="3" s="1"/>
  <c r="K39" i="1"/>
  <c r="K3" i="3" s="1"/>
  <c r="G7" i="3" l="1"/>
  <c r="C7" i="3"/>
  <c r="K7" i="3"/>
  <c r="C33" i="3"/>
</calcChain>
</file>

<file path=xl/sharedStrings.xml><?xml version="1.0" encoding="utf-8"?>
<sst xmlns="http://schemas.openxmlformats.org/spreadsheetml/2006/main" count="1379" uniqueCount="81">
  <si>
    <t>Lundi</t>
  </si>
  <si>
    <t>Mardi</t>
  </si>
  <si>
    <t>Mercredi</t>
  </si>
  <si>
    <t>Jeudi</t>
  </si>
  <si>
    <t>Vendredi</t>
  </si>
  <si>
    <r>
      <t xml:space="preserve">Septembre
</t>
    </r>
    <r>
      <rPr>
        <sz val="14"/>
        <color theme="1"/>
        <rFont val="Calibri"/>
        <family val="2"/>
        <scheme val="minor"/>
      </rPr>
      <t>Poids total des déchets (Kg)</t>
    </r>
  </si>
  <si>
    <r>
      <t xml:space="preserve">Octobre
</t>
    </r>
    <r>
      <rPr>
        <sz val="14"/>
        <color theme="1"/>
        <rFont val="Calibri"/>
        <family val="2"/>
        <scheme val="minor"/>
      </rPr>
      <t>Poids total des déchets (Kg)</t>
    </r>
  </si>
  <si>
    <r>
      <t xml:space="preserve">Novembre
</t>
    </r>
    <r>
      <rPr>
        <sz val="14"/>
        <color theme="1"/>
        <rFont val="Calibri"/>
        <family val="2"/>
        <scheme val="minor"/>
      </rPr>
      <t>Poids total des déchets (Kg)</t>
    </r>
  </si>
  <si>
    <r>
      <t xml:space="preserve">Décembre
</t>
    </r>
    <r>
      <rPr>
        <sz val="14"/>
        <color theme="1"/>
        <rFont val="Calibri"/>
        <family val="2"/>
        <scheme val="minor"/>
      </rPr>
      <t>Poids total des déchets (Kg)</t>
    </r>
  </si>
  <si>
    <r>
      <t xml:space="preserve">Septembre
</t>
    </r>
    <r>
      <rPr>
        <sz val="14"/>
        <color theme="1"/>
        <rFont val="Calibri"/>
        <family val="2"/>
        <scheme val="minor"/>
      </rPr>
      <t>Fréquentation
(Nombre de repas servis)</t>
    </r>
  </si>
  <si>
    <r>
      <t xml:space="preserve">Octobre
</t>
    </r>
    <r>
      <rPr>
        <sz val="14"/>
        <color theme="1"/>
        <rFont val="Calibri"/>
        <family val="2"/>
        <scheme val="minor"/>
      </rPr>
      <t>Fréquentation
(Nombre de repas servis)</t>
    </r>
  </si>
  <si>
    <r>
      <t xml:space="preserve">Novembre
</t>
    </r>
    <r>
      <rPr>
        <sz val="14"/>
        <color theme="1"/>
        <rFont val="Calibri"/>
        <family val="2"/>
        <scheme val="minor"/>
      </rPr>
      <t>Fréquentation
(Nombre de repas servis)</t>
    </r>
  </si>
  <si>
    <r>
      <t xml:space="preserve">Décembre
</t>
    </r>
    <r>
      <rPr>
        <sz val="14"/>
        <color theme="1"/>
        <rFont val="Calibri"/>
        <family val="2"/>
        <scheme val="minor"/>
      </rPr>
      <t>Fréquentation
(Nombre de repas servis)</t>
    </r>
  </si>
  <si>
    <t>Total vege</t>
  </si>
  <si>
    <t>Total mois</t>
  </si>
  <si>
    <t>Total
 Hors Vege</t>
  </si>
  <si>
    <r>
      <t xml:space="preserve">Janvier
</t>
    </r>
    <r>
      <rPr>
        <sz val="14"/>
        <color theme="1"/>
        <rFont val="Calibri"/>
        <family val="2"/>
        <scheme val="minor"/>
      </rPr>
      <t>Poids total des déchets (Kg)</t>
    </r>
  </si>
  <si>
    <r>
      <t xml:space="preserve">Fevrier
</t>
    </r>
    <r>
      <rPr>
        <sz val="14"/>
        <color theme="1"/>
        <rFont val="Calibri"/>
        <family val="2"/>
        <scheme val="minor"/>
      </rPr>
      <t>Poids total des déchets (Kg)</t>
    </r>
  </si>
  <si>
    <r>
      <t xml:space="preserve">Mars
</t>
    </r>
    <r>
      <rPr>
        <sz val="14"/>
        <color theme="1"/>
        <rFont val="Calibri"/>
        <family val="2"/>
        <scheme val="minor"/>
      </rPr>
      <t>Poids total des déchets (Kg)</t>
    </r>
  </si>
  <si>
    <r>
      <t xml:space="preserve">Avril
</t>
    </r>
    <r>
      <rPr>
        <sz val="14"/>
        <color theme="1"/>
        <rFont val="Calibri"/>
        <family val="2"/>
        <scheme val="minor"/>
      </rPr>
      <t>Poids total des déchets (Kg)</t>
    </r>
  </si>
  <si>
    <r>
      <t xml:space="preserve">Mai
</t>
    </r>
    <r>
      <rPr>
        <sz val="14"/>
        <color theme="1"/>
        <rFont val="Calibri"/>
        <family val="2"/>
        <scheme val="minor"/>
      </rPr>
      <t>Poids total des déchets (Kg)</t>
    </r>
  </si>
  <si>
    <r>
      <t xml:space="preserve">Juin
</t>
    </r>
    <r>
      <rPr>
        <sz val="14"/>
        <color theme="1"/>
        <rFont val="Calibri"/>
        <family val="2"/>
        <scheme val="minor"/>
      </rPr>
      <t>Poids total des déchets (Kg)</t>
    </r>
  </si>
  <si>
    <t>Septembre</t>
  </si>
  <si>
    <t>Octobre</t>
  </si>
  <si>
    <t>Novembre</t>
  </si>
  <si>
    <t>Décembre</t>
  </si>
  <si>
    <t>Janvier</t>
  </si>
  <si>
    <t>Fevrier</t>
  </si>
  <si>
    <t>Mars</t>
  </si>
  <si>
    <t>Avril</t>
  </si>
  <si>
    <t>Mai</t>
  </si>
  <si>
    <t>Juin</t>
  </si>
  <si>
    <t>Gaspillage</t>
  </si>
  <si>
    <t>Fréquentation</t>
  </si>
  <si>
    <t>MOYENNE ANNUELLE</t>
  </si>
  <si>
    <t>GA plats vege
par repas</t>
  </si>
  <si>
    <t>GA non vege
par repas</t>
  </si>
  <si>
    <t>Freq. moyenne
par repas</t>
  </si>
  <si>
    <t>GA moyen
par repas</t>
  </si>
  <si>
    <t>% VEGE/TOTAL</t>
  </si>
  <si>
    <t>Freq. Moyenne Jours de plats vege</t>
  </si>
  <si>
    <t>Freq. Moyenne Autres jours</t>
  </si>
  <si>
    <t>Nombre total de repas saisis</t>
  </si>
  <si>
    <t>Nombre de repas vege saisis</t>
  </si>
  <si>
    <t>Nombre de repas non vege saisis</t>
  </si>
  <si>
    <r>
      <t xml:space="preserve">Janvier
</t>
    </r>
    <r>
      <rPr>
        <sz val="14"/>
        <color theme="1"/>
        <rFont val="Calibri"/>
        <family val="2"/>
        <scheme val="minor"/>
      </rPr>
      <t>Fréquentation
(Nombre de repas servis)</t>
    </r>
  </si>
  <si>
    <r>
      <t xml:space="preserve">Fevrier
</t>
    </r>
    <r>
      <rPr>
        <sz val="14"/>
        <color theme="1"/>
        <rFont val="Calibri"/>
        <family val="2"/>
        <scheme val="minor"/>
      </rPr>
      <t>Fréquentation
(Nombre de repas servis)</t>
    </r>
  </si>
  <si>
    <r>
      <t xml:space="preserve">Mars
</t>
    </r>
    <r>
      <rPr>
        <sz val="14"/>
        <color theme="1"/>
        <rFont val="Calibri"/>
        <family val="2"/>
        <scheme val="minor"/>
      </rPr>
      <t>Fréquentation
(Nombre de repas servis)</t>
    </r>
  </si>
  <si>
    <r>
      <t xml:space="preserve">Avril
</t>
    </r>
    <r>
      <rPr>
        <sz val="14"/>
        <color theme="1"/>
        <rFont val="Calibri"/>
        <family val="2"/>
        <scheme val="minor"/>
      </rPr>
      <t>Fréquentation
(Nombre de repas servis)</t>
    </r>
  </si>
  <si>
    <r>
      <t xml:space="preserve">Mai
</t>
    </r>
    <r>
      <rPr>
        <sz val="14"/>
        <color theme="1"/>
        <rFont val="Calibri"/>
        <family val="2"/>
        <scheme val="minor"/>
      </rPr>
      <t>Fréquentation
(Nombre de repas servis)</t>
    </r>
  </si>
  <si>
    <r>
      <t xml:space="preserve">Juin
</t>
    </r>
    <r>
      <rPr>
        <sz val="14"/>
        <color theme="1"/>
        <rFont val="Calibri"/>
        <family val="2"/>
        <scheme val="minor"/>
      </rPr>
      <t>Fréquentation
(Nombre de repas servis)</t>
    </r>
  </si>
  <si>
    <t>MENU VEGE : Oui/Non</t>
  </si>
  <si>
    <t>ONGLET "POIDS DES DECHETS"</t>
  </si>
  <si>
    <r>
      <t xml:space="preserve">Saisir le poids cumulé </t>
    </r>
    <r>
      <rPr>
        <b/>
        <sz val="14"/>
        <color theme="1"/>
        <rFont val="Calibri"/>
        <family val="2"/>
        <scheme val="minor"/>
      </rPr>
      <t>des déchets de pain, de retours plateaux et des surplus de cuisine non ré-utilisés.</t>
    </r>
  </si>
  <si>
    <r>
      <t>Dans la colonne verte,</t>
    </r>
    <r>
      <rPr>
        <b/>
        <sz val="15"/>
        <color theme="1"/>
        <rFont val="Calibri"/>
        <family val="2"/>
        <scheme val="minor"/>
      </rPr>
      <t xml:space="preserve"> indiquer par oui ou par non si le repas était végétarien </t>
    </r>
    <r>
      <rPr>
        <sz val="11"/>
        <color theme="1"/>
        <rFont val="Calibri"/>
        <family val="2"/>
        <scheme val="minor"/>
      </rPr>
      <t>grace à la liste déroulante.</t>
    </r>
  </si>
  <si>
    <t xml:space="preserve"> --&gt; Cette donnée (Repas végétarien, Oui ou NON) est reportée automatiquement dans la colonne verte de l'onglet "Fréquentation"</t>
  </si>
  <si>
    <t>ONGLET "FREQUENTATION"</t>
  </si>
  <si>
    <t>Saisir le nombre de convives ayant pris un repas ce jour là.</t>
  </si>
  <si>
    <r>
      <t>Dans la colonne verte,</t>
    </r>
    <r>
      <rPr>
        <b/>
        <sz val="15"/>
        <color theme="1"/>
        <rFont val="Calibri"/>
        <family val="2"/>
        <scheme val="minor"/>
      </rPr>
      <t>la notion  de "Repas végétarien, Oui ou NON" est reportée automatiquement depuis</t>
    </r>
  </si>
  <si>
    <t>la colonne verte de l'onglet "Poids Déchets".</t>
  </si>
  <si>
    <t>ONGLET "SYNTHESE"</t>
  </si>
  <si>
    <t>_</t>
  </si>
  <si>
    <t>Les cases vides ne sont pas prise en compte. Le tableau fonctionne même si vous ne pesez pas tous les jours de l'année!</t>
  </si>
  <si>
    <t>cout moyen
par repas</t>
  </si>
  <si>
    <t>Cout moyen Autres jours</t>
  </si>
  <si>
    <t>Cout moyen Jours de plats vege</t>
  </si>
  <si>
    <t>Cout denrée</t>
  </si>
  <si>
    <t>Total année</t>
  </si>
  <si>
    <t>ONGLET "COUT DENREE"</t>
  </si>
  <si>
    <t>Saisir le cout denrée de la totalité du repas produit ce jour là.</t>
  </si>
  <si>
    <t>Les calculs se font automatiquement à partir des données des 3 onglets précedemment remplis.</t>
  </si>
  <si>
    <r>
      <t xml:space="preserve">Septembre
</t>
    </r>
    <r>
      <rPr>
        <sz val="14"/>
        <color theme="1"/>
        <rFont val="Calibri"/>
        <family val="2"/>
        <scheme val="minor"/>
      </rPr>
      <t>Cout denrée par repas</t>
    </r>
  </si>
  <si>
    <r>
      <t xml:space="preserve">Octobre
</t>
    </r>
    <r>
      <rPr>
        <sz val="14"/>
        <color theme="1"/>
        <rFont val="Calibri"/>
        <family val="2"/>
        <scheme val="minor"/>
      </rPr>
      <t>Cout denrée par repas</t>
    </r>
  </si>
  <si>
    <r>
      <t xml:space="preserve">Novembre
</t>
    </r>
    <r>
      <rPr>
        <sz val="14"/>
        <color theme="1"/>
        <rFont val="Calibri"/>
        <family val="2"/>
        <scheme val="minor"/>
      </rPr>
      <t>Cout denrée par repas</t>
    </r>
  </si>
  <si>
    <r>
      <t xml:space="preserve">Décembre
</t>
    </r>
    <r>
      <rPr>
        <sz val="14"/>
        <color theme="1"/>
        <rFont val="Calibri"/>
        <family val="2"/>
        <scheme val="minor"/>
      </rPr>
      <t>Cout denrée par repas</t>
    </r>
  </si>
  <si>
    <r>
      <t xml:space="preserve">Janvier
</t>
    </r>
    <r>
      <rPr>
        <sz val="14"/>
        <color theme="1"/>
        <rFont val="Calibri"/>
        <family val="2"/>
        <scheme val="minor"/>
      </rPr>
      <t>Cout denrée par repas</t>
    </r>
  </si>
  <si>
    <r>
      <t xml:space="preserve">Fevrier
</t>
    </r>
    <r>
      <rPr>
        <sz val="14"/>
        <color theme="1"/>
        <rFont val="Calibri"/>
        <family val="2"/>
        <scheme val="minor"/>
      </rPr>
      <t>Cout denrée par repas</t>
    </r>
  </si>
  <si>
    <r>
      <t xml:space="preserve">Mars
</t>
    </r>
    <r>
      <rPr>
        <sz val="14"/>
        <color theme="1"/>
        <rFont val="Calibri"/>
        <family val="2"/>
        <scheme val="minor"/>
      </rPr>
      <t>Cout denrée par repas</t>
    </r>
  </si>
  <si>
    <r>
      <t xml:space="preserve">Avril
</t>
    </r>
    <r>
      <rPr>
        <sz val="14"/>
        <color theme="1"/>
        <rFont val="Calibri"/>
        <family val="2"/>
        <scheme val="minor"/>
      </rPr>
      <t>Cout denrée par repas</t>
    </r>
  </si>
  <si>
    <r>
      <t xml:space="preserve">Mai
</t>
    </r>
    <r>
      <rPr>
        <sz val="14"/>
        <color theme="1"/>
        <rFont val="Calibri"/>
        <family val="2"/>
        <scheme val="minor"/>
      </rPr>
      <t>Cout denrée par repas</t>
    </r>
  </si>
  <si>
    <r>
      <t xml:space="preserve">Juin
</t>
    </r>
    <r>
      <rPr>
        <sz val="14"/>
        <color theme="1"/>
        <rFont val="Calibri"/>
        <family val="2"/>
        <scheme val="minor"/>
      </rPr>
      <t>Cout denrée par repas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</si>
</sst>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&quot; Kg&quot;"/>
    <numFmt numFmtId="165" formatCode="#,##0.00&quot; g&quot;"/>
    <numFmt numFmtId="166" formatCode="#,##0.0"/>
    <numFmt numFmtId="167" formatCode="#,##0.000&quot; g&quot;"/>
    <numFmt numFmtId="168" formatCode="#,##0.00\ &quot;€&quot;"/>
    <numFmt numFmtId="169" formatCode="#,##0.00\ _€"/>
  </numFmts>
  <fonts count="1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ck">
        <color auto="1"/>
      </bottom>
      <diagonal/>
    </border>
    <border>
      <left/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 style="dashed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thick">
        <color auto="1"/>
      </right>
      <top style="mediumDashed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4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3" xfId="0" applyBorder="1"/>
    <xf numFmtId="0" fontId="0" fillId="3" borderId="4" xfId="0" applyFill="1" applyBorder="1"/>
    <xf numFmtId="0" fontId="0" fillId="3" borderId="0" xfId="0" applyFill="1" applyBorder="1"/>
    <xf numFmtId="0" fontId="6" fillId="6" borderId="3" xfId="0" applyFont="1" applyFill="1" applyBorder="1" applyAlignment="1">
      <alignment horizontal="center" vertical="center" textRotation="90"/>
    </xf>
    <xf numFmtId="3" fontId="2" fillId="0" borderId="16" xfId="0" applyNumberFormat="1" applyFont="1" applyBorder="1"/>
    <xf numFmtId="10" fontId="2" fillId="0" borderId="16" xfId="0" applyNumberFormat="1" applyFont="1" applyBorder="1"/>
    <xf numFmtId="0" fontId="0" fillId="3" borderId="19" xfId="0" applyFill="1" applyBorder="1"/>
    <xf numFmtId="0" fontId="0" fillId="3" borderId="20" xfId="0" applyFill="1" applyBorder="1"/>
    <xf numFmtId="165" fontId="2" fillId="0" borderId="16" xfId="0" applyNumberFormat="1" applyFont="1" applyBorder="1"/>
    <xf numFmtId="166" fontId="2" fillId="0" borderId="16" xfId="0" applyNumberFormat="1" applyFont="1" applyBorder="1"/>
    <xf numFmtId="164" fontId="0" fillId="0" borderId="16" xfId="0" applyNumberFormat="1" applyFont="1" applyBorder="1"/>
    <xf numFmtId="0" fontId="0" fillId="0" borderId="0" xfId="0" applyFont="1"/>
    <xf numFmtId="0" fontId="0" fillId="4" borderId="17" xfId="0" applyFont="1" applyFill="1" applyBorder="1"/>
    <xf numFmtId="0" fontId="0" fillId="4" borderId="18" xfId="0" applyFont="1" applyFill="1" applyBorder="1"/>
    <xf numFmtId="0" fontId="0" fillId="4" borderId="17" xfId="0" applyFont="1" applyFill="1" applyBorder="1" applyAlignment="1">
      <alignment wrapText="1"/>
    </xf>
    <xf numFmtId="3" fontId="0" fillId="0" borderId="16" xfId="0" applyNumberFormat="1" applyFont="1" applyBorder="1"/>
    <xf numFmtId="0" fontId="8" fillId="0" borderId="4" xfId="0" applyFont="1" applyFill="1" applyBorder="1"/>
    <xf numFmtId="0" fontId="8" fillId="0" borderId="0" xfId="0" applyFont="1" applyFill="1" applyBorder="1"/>
    <xf numFmtId="164" fontId="8" fillId="0" borderId="0" xfId="0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8" fillId="0" borderId="0" xfId="0" applyFont="1"/>
    <xf numFmtId="10" fontId="0" fillId="0" borderId="0" xfId="0" applyNumberFormat="1"/>
    <xf numFmtId="167" fontId="2" fillId="0" borderId="16" xfId="0" applyNumberFormat="1" applyFont="1" applyBorder="1"/>
    <xf numFmtId="3" fontId="0" fillId="0" borderId="8" xfId="0" applyNumberFormat="1" applyBorder="1" applyProtection="1"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Protection="1">
      <protection locked="0"/>
    </xf>
    <xf numFmtId="0" fontId="0" fillId="3" borderId="5" xfId="0" applyFill="1" applyBorder="1" applyProtection="1">
      <protection locked="0"/>
    </xf>
    <xf numFmtId="3" fontId="0" fillId="0" borderId="12" xfId="0" applyNumberFormat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0" xfId="0" applyFill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0" borderId="12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0" fontId="0" fillId="8" borderId="0" xfId="0" applyFill="1"/>
    <xf numFmtId="0" fontId="3" fillId="8" borderId="0" xfId="0" applyFont="1" applyFill="1"/>
    <xf numFmtId="0" fontId="4" fillId="9" borderId="0" xfId="0" applyFont="1" applyFill="1"/>
    <xf numFmtId="0" fontId="0" fillId="9" borderId="0" xfId="0" applyFill="1"/>
    <xf numFmtId="0" fontId="4" fillId="6" borderId="9" xfId="0" applyFont="1" applyFill="1" applyBorder="1" applyAlignment="1" applyProtection="1">
      <alignment horizontal="center" vertical="center"/>
    </xf>
    <xf numFmtId="0" fontId="0" fillId="3" borderId="5" xfId="0" applyFill="1" applyBorder="1" applyProtection="1"/>
    <xf numFmtId="0" fontId="4" fillId="6" borderId="13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4" fillId="6" borderId="15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center" vertical="center"/>
    </xf>
    <xf numFmtId="0" fontId="0" fillId="3" borderId="21" xfId="0" applyFill="1" applyBorder="1" applyProtection="1"/>
    <xf numFmtId="0" fontId="0" fillId="4" borderId="17" xfId="0" applyFont="1" applyFill="1" applyBorder="1" applyAlignment="1">
      <alignment wrapText="1"/>
    </xf>
    <xf numFmtId="0" fontId="0" fillId="7" borderId="17" xfId="0" applyFont="1" applyFill="1" applyBorder="1" applyAlignment="1">
      <alignment wrapText="1"/>
    </xf>
    <xf numFmtId="0" fontId="7" fillId="7" borderId="0" xfId="0" applyFont="1" applyFill="1" applyAlignment="1">
      <alignment horizontal="center"/>
    </xf>
    <xf numFmtId="10" fontId="2" fillId="11" borderId="16" xfId="0" applyNumberFormat="1" applyFont="1" applyFill="1" applyBorder="1"/>
    <xf numFmtId="0" fontId="7" fillId="7" borderId="0" xfId="0" applyFont="1" applyFill="1" applyAlignment="1">
      <alignment horizontal="left" vertical="center"/>
    </xf>
    <xf numFmtId="0" fontId="0" fillId="7" borderId="0" xfId="0" applyFill="1"/>
    <xf numFmtId="168" fontId="0" fillId="0" borderId="8" xfId="0" applyNumberFormat="1" applyBorder="1" applyProtection="1">
      <protection locked="0"/>
    </xf>
    <xf numFmtId="168" fontId="0" fillId="0" borderId="12" xfId="0" applyNumberFormat="1" applyBorder="1" applyProtection="1">
      <protection locked="0"/>
    </xf>
    <xf numFmtId="168" fontId="0" fillId="0" borderId="16" xfId="0" applyNumberFormat="1" applyFont="1" applyBorder="1"/>
    <xf numFmtId="168" fontId="2" fillId="0" borderId="16" xfId="0" applyNumberFormat="1" applyFont="1" applyBorder="1"/>
    <xf numFmtId="169" fontId="2" fillId="0" borderId="16" xfId="0" applyNumberFormat="1" applyFont="1" applyBorder="1"/>
    <xf numFmtId="169" fontId="0" fillId="0" borderId="0" xfId="0" applyNumberFormat="1"/>
    <xf numFmtId="0" fontId="0" fillId="7" borderId="17" xfId="0" applyFont="1" applyFill="1" applyBorder="1"/>
    <xf numFmtId="0" fontId="0" fillId="7" borderId="18" xfId="0" applyFont="1" applyFill="1" applyBorder="1"/>
    <xf numFmtId="164" fontId="0" fillId="0" borderId="0" xfId="0" applyNumberFormat="1" applyBorder="1" applyProtection="1"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164" fontId="0" fillId="0" borderId="23" xfId="0" applyNumberFormat="1" applyBorder="1" applyProtection="1">
      <protection locked="0"/>
    </xf>
    <xf numFmtId="0" fontId="4" fillId="6" borderId="24" xfId="0" applyFont="1" applyFill="1" applyBorder="1" applyAlignment="1" applyProtection="1">
      <alignment horizontal="center" vertical="center"/>
      <protection locked="0"/>
    </xf>
    <xf numFmtId="0" fontId="0" fillId="3" borderId="25" xfId="0" applyFill="1" applyBorder="1"/>
    <xf numFmtId="0" fontId="0" fillId="3" borderId="26" xfId="0" applyFill="1" applyBorder="1"/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3" fontId="0" fillId="0" borderId="0" xfId="0" applyNumberFormat="1" applyBorder="1" applyProtection="1">
      <protection locked="0"/>
    </xf>
    <xf numFmtId="168" fontId="0" fillId="3" borderId="0" xfId="0" applyNumberFormat="1" applyFill="1" applyBorder="1" applyProtection="1">
      <protection locked="0"/>
    </xf>
    <xf numFmtId="168" fontId="0" fillId="0" borderId="23" xfId="0" applyNumberFormat="1" applyBorder="1" applyProtection="1">
      <protection locked="0"/>
    </xf>
    <xf numFmtId="168" fontId="0" fillId="0" borderId="10" xfId="0" applyNumberFormat="1" applyBorder="1" applyProtection="1">
      <protection locked="0"/>
    </xf>
    <xf numFmtId="168" fontId="0" fillId="3" borderId="20" xfId="0" applyNumberFormat="1" applyFill="1" applyBorder="1" applyProtection="1">
      <protection locked="0"/>
    </xf>
    <xf numFmtId="168" fontId="0" fillId="0" borderId="14" xfId="0" applyNumberFormat="1" applyBorder="1" applyProtection="1">
      <protection locked="0"/>
    </xf>
    <xf numFmtId="168" fontId="0" fillId="3" borderId="26" xfId="0" applyNumberFormat="1" applyFill="1" applyBorder="1" applyProtection="1">
      <protection locked="0"/>
    </xf>
    <xf numFmtId="1" fontId="0" fillId="0" borderId="8" xfId="0" applyNumberFormat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0" borderId="12" xfId="0" applyNumberFormat="1" applyBorder="1" applyProtection="1">
      <protection locked="0"/>
    </xf>
    <xf numFmtId="1" fontId="0" fillId="0" borderId="23" xfId="0" applyNumberFormat="1" applyBorder="1" applyProtection="1">
      <protection locked="0"/>
    </xf>
    <xf numFmtId="1" fontId="0" fillId="0" borderId="10" xfId="0" applyNumberFormat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1" fontId="0" fillId="0" borderId="14" xfId="0" applyNumberFormat="1" applyBorder="1" applyProtection="1">
      <protection locked="0"/>
    </xf>
    <xf numFmtId="1" fontId="0" fillId="3" borderId="26" xfId="0" applyNumberFormat="1" applyFill="1" applyBorder="1" applyProtection="1">
      <protection locked="0"/>
    </xf>
    <xf numFmtId="0" fontId="2" fillId="4" borderId="17" xfId="0" applyFont="1" applyFill="1" applyBorder="1" applyAlignment="1">
      <alignment wrapText="1"/>
    </xf>
    <xf numFmtId="0" fontId="0" fillId="0" borderId="18" xfId="0" applyBorder="1" applyAlignment="1"/>
    <xf numFmtId="0" fontId="5" fillId="4" borderId="17" xfId="0" applyFont="1" applyFill="1" applyBorder="1" applyAlignment="1">
      <alignment wrapText="1"/>
    </xf>
    <xf numFmtId="0" fontId="5" fillId="0" borderId="18" xfId="0" applyFont="1" applyBorder="1" applyAlignment="1"/>
    <xf numFmtId="0" fontId="2" fillId="4" borderId="18" xfId="0" applyFont="1" applyFill="1" applyBorder="1" applyAlignment="1">
      <alignment wrapText="1"/>
    </xf>
    <xf numFmtId="0" fontId="1" fillId="11" borderId="4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0" fillId="4" borderId="17" xfId="0" applyFont="1" applyFill="1" applyBorder="1" applyAlignment="1">
      <alignment wrapText="1"/>
    </xf>
    <xf numFmtId="0" fontId="0" fillId="0" borderId="18" xfId="0" applyFont="1" applyBorder="1" applyAlignment="1"/>
    <xf numFmtId="0" fontId="0" fillId="7" borderId="17" xfId="0" applyFont="1" applyFill="1" applyBorder="1" applyAlignment="1">
      <alignment wrapText="1"/>
    </xf>
    <xf numFmtId="0" fontId="0" fillId="7" borderId="18" xfId="0" applyFont="1" applyFill="1" applyBorder="1" applyAlignment="1"/>
    <xf numFmtId="0" fontId="5" fillId="7" borderId="17" xfId="0" applyFont="1" applyFill="1" applyBorder="1" applyAlignment="1">
      <alignment wrapText="1"/>
    </xf>
    <xf numFmtId="0" fontId="5" fillId="7" borderId="18" xfId="0" applyFont="1" applyFill="1" applyBorder="1" applyAlignment="1"/>
    <xf numFmtId="0" fontId="2" fillId="7" borderId="17" xfId="0" applyFont="1" applyFill="1" applyBorder="1" applyAlignment="1">
      <alignment wrapText="1"/>
    </xf>
    <xf numFmtId="0" fontId="0" fillId="7" borderId="18" xfId="0" applyFill="1" applyBorder="1" applyAlignment="1"/>
    <xf numFmtId="0" fontId="0" fillId="10" borderId="17" xfId="0" applyFont="1" applyFill="1" applyBorder="1" applyAlignment="1">
      <alignment wrapText="1"/>
    </xf>
    <xf numFmtId="0" fontId="0" fillId="10" borderId="18" xfId="0" applyFont="1" applyFill="1" applyBorder="1" applyAlignment="1"/>
    <xf numFmtId="0" fontId="7" fillId="0" borderId="22" xfId="0" applyFont="1" applyBorder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7" borderId="18" xfId="0" applyFont="1" applyFill="1" applyBorder="1" applyAlignment="1">
      <alignment wrapText="1"/>
    </xf>
    <xf numFmtId="0" fontId="5" fillId="7" borderId="1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474610</xdr:colOff>
      <xdr:row>0</xdr:row>
      <xdr:rowOff>635001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90610" cy="63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56030</xdr:colOff>
      <xdr:row>0</xdr:row>
      <xdr:rowOff>456291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4559" cy="4562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0</xdr:row>
      <xdr:rowOff>595122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7000" cy="5951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444500</xdr:colOff>
      <xdr:row>0</xdr:row>
      <xdr:rowOff>622173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0500" cy="622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"/>
  <sheetViews>
    <sheetView tabSelected="1" zoomScale="75" zoomScaleNormal="75" workbookViewId="0">
      <selection activeCell="O22" sqref="O22"/>
    </sheetView>
  </sheetViews>
  <sheetFormatPr baseColWidth="10" defaultRowHeight="15" x14ac:dyDescent="0.25"/>
  <cols>
    <col min="2" max="2" width="3.7109375" customWidth="1"/>
    <col min="3" max="3" width="17.85546875" customWidth="1"/>
    <col min="4" max="4" width="4.7109375" customWidth="1"/>
    <col min="6" max="6" width="3.7109375" customWidth="1"/>
    <col min="7" max="7" width="16.28515625" customWidth="1"/>
    <col min="8" max="8" width="4.7109375" customWidth="1"/>
    <col min="10" max="10" width="3.7109375" customWidth="1"/>
    <col min="11" max="11" width="17" customWidth="1"/>
    <col min="12" max="12" width="4.28515625" customWidth="1"/>
    <col min="14" max="14" width="3.7109375" customWidth="1"/>
    <col min="15" max="15" width="17.42578125" customWidth="1"/>
    <col min="16" max="16" width="4.28515625" customWidth="1"/>
    <col min="18" max="18" width="3.7109375" customWidth="1"/>
    <col min="19" max="19" width="17.42578125" customWidth="1"/>
    <col min="20" max="20" width="4.28515625" customWidth="1"/>
    <col min="22" max="22" width="3.7109375" customWidth="1"/>
    <col min="23" max="23" width="17.42578125" customWidth="1"/>
    <col min="24" max="24" width="4.28515625" customWidth="1"/>
    <col min="26" max="26" width="3.7109375" customWidth="1"/>
    <col min="27" max="27" width="17.42578125" customWidth="1"/>
    <col min="28" max="28" width="4.28515625" customWidth="1"/>
    <col min="30" max="30" width="3.7109375" customWidth="1"/>
    <col min="31" max="31" width="17.42578125" customWidth="1"/>
    <col min="32" max="32" width="4.28515625" customWidth="1"/>
    <col min="34" max="34" width="3.7109375" customWidth="1"/>
    <col min="35" max="35" width="17.42578125" customWidth="1"/>
    <col min="36" max="36" width="4.28515625" customWidth="1"/>
    <col min="38" max="38" width="3.7109375" customWidth="1"/>
    <col min="39" max="39" width="17.42578125" customWidth="1"/>
    <col min="40" max="40" width="4.28515625" customWidth="1"/>
  </cols>
  <sheetData>
    <row r="1" spans="1:40" ht="129.75" customHeight="1" thickTop="1" x14ac:dyDescent="0.25">
      <c r="A1" s="98" t="s">
        <v>5</v>
      </c>
      <c r="B1" s="99"/>
      <c r="C1" s="99"/>
      <c r="D1" s="13" t="s">
        <v>51</v>
      </c>
      <c r="E1" s="98" t="s">
        <v>6</v>
      </c>
      <c r="F1" s="99"/>
      <c r="G1" s="99"/>
      <c r="H1" s="13" t="s">
        <v>51</v>
      </c>
      <c r="I1" s="98" t="s">
        <v>7</v>
      </c>
      <c r="J1" s="99"/>
      <c r="K1" s="99"/>
      <c r="L1" s="13" t="s">
        <v>51</v>
      </c>
      <c r="M1" s="98" t="s">
        <v>8</v>
      </c>
      <c r="N1" s="99"/>
      <c r="O1" s="99"/>
      <c r="P1" s="13" t="s">
        <v>51</v>
      </c>
      <c r="Q1" s="98" t="s">
        <v>16</v>
      </c>
      <c r="R1" s="99"/>
      <c r="S1" s="99"/>
      <c r="T1" s="13" t="s">
        <v>51</v>
      </c>
      <c r="U1" s="98" t="s">
        <v>17</v>
      </c>
      <c r="V1" s="99"/>
      <c r="W1" s="99"/>
      <c r="X1" s="13" t="s">
        <v>51</v>
      </c>
      <c r="Y1" s="98" t="s">
        <v>18</v>
      </c>
      <c r="Z1" s="99"/>
      <c r="AA1" s="99"/>
      <c r="AB1" s="13" t="s">
        <v>51</v>
      </c>
      <c r="AC1" s="98" t="s">
        <v>19</v>
      </c>
      <c r="AD1" s="99"/>
      <c r="AE1" s="99"/>
      <c r="AF1" s="13" t="s">
        <v>51</v>
      </c>
      <c r="AG1" s="98" t="s">
        <v>20</v>
      </c>
      <c r="AH1" s="99"/>
      <c r="AI1" s="99"/>
      <c r="AJ1" s="13" t="s">
        <v>51</v>
      </c>
      <c r="AK1" s="98" t="s">
        <v>21</v>
      </c>
      <c r="AL1" s="99"/>
      <c r="AM1" s="99"/>
      <c r="AN1" s="13" t="s">
        <v>51</v>
      </c>
    </row>
    <row r="2" spans="1:40" ht="20.100000000000001" customHeight="1" x14ac:dyDescent="0.25">
      <c r="A2" s="6" t="s">
        <v>1</v>
      </c>
      <c r="B2" s="7">
        <v>1</v>
      </c>
      <c r="C2" s="40"/>
      <c r="D2" s="34" t="s">
        <v>61</v>
      </c>
      <c r="E2" s="6" t="s">
        <v>3</v>
      </c>
      <c r="F2" s="7">
        <v>1</v>
      </c>
      <c r="G2" s="40"/>
      <c r="H2" s="34" t="s">
        <v>61</v>
      </c>
      <c r="I2" s="6" t="s">
        <v>0</v>
      </c>
      <c r="J2" s="7">
        <v>2</v>
      </c>
      <c r="K2" s="40"/>
      <c r="L2" s="34" t="s">
        <v>61</v>
      </c>
      <c r="M2" s="6" t="s">
        <v>1</v>
      </c>
      <c r="N2" s="7">
        <v>1</v>
      </c>
      <c r="O2" s="40"/>
      <c r="P2" s="34" t="s">
        <v>61</v>
      </c>
      <c r="Q2" s="6" t="s">
        <v>0</v>
      </c>
      <c r="R2" s="7">
        <v>4</v>
      </c>
      <c r="S2" s="40"/>
      <c r="T2" s="34" t="s">
        <v>61</v>
      </c>
      <c r="U2" s="6" t="s">
        <v>0</v>
      </c>
      <c r="V2" s="7">
        <v>1</v>
      </c>
      <c r="W2" s="40"/>
      <c r="X2" s="34" t="s">
        <v>61</v>
      </c>
      <c r="Y2" s="6" t="s">
        <v>0</v>
      </c>
      <c r="Z2" s="7">
        <v>1</v>
      </c>
      <c r="AA2" s="40"/>
      <c r="AB2" s="34" t="s">
        <v>61</v>
      </c>
      <c r="AC2" s="6" t="s">
        <v>3</v>
      </c>
      <c r="AD2" s="7">
        <v>1</v>
      </c>
      <c r="AE2" s="40"/>
      <c r="AF2" s="34" t="s">
        <v>61</v>
      </c>
      <c r="AG2" s="6" t="s">
        <v>0</v>
      </c>
      <c r="AH2" s="7">
        <v>3</v>
      </c>
      <c r="AI2" s="40"/>
      <c r="AJ2" s="34" t="s">
        <v>61</v>
      </c>
      <c r="AK2" s="6" t="s">
        <v>1</v>
      </c>
      <c r="AL2" s="7">
        <v>1</v>
      </c>
      <c r="AM2" s="40"/>
      <c r="AN2" s="34" t="s">
        <v>61</v>
      </c>
    </row>
    <row r="3" spans="1:40" ht="20.100000000000001" customHeight="1" x14ac:dyDescent="0.25">
      <c r="A3" s="6" t="s">
        <v>2</v>
      </c>
      <c r="B3" s="7">
        <v>2</v>
      </c>
      <c r="C3" s="40"/>
      <c r="D3" s="34" t="s">
        <v>61</v>
      </c>
      <c r="E3" s="6" t="s">
        <v>4</v>
      </c>
      <c r="F3" s="7">
        <v>2</v>
      </c>
      <c r="G3" s="40"/>
      <c r="H3" s="34" t="s">
        <v>61</v>
      </c>
      <c r="I3" s="6" t="s">
        <v>1</v>
      </c>
      <c r="J3" s="7">
        <v>3</v>
      </c>
      <c r="K3" s="40"/>
      <c r="L3" s="34" t="s">
        <v>61</v>
      </c>
      <c r="M3" s="6" t="s">
        <v>2</v>
      </c>
      <c r="N3" s="7">
        <v>2</v>
      </c>
      <c r="O3" s="40"/>
      <c r="P3" s="34" t="s">
        <v>61</v>
      </c>
      <c r="Q3" s="6" t="s">
        <v>1</v>
      </c>
      <c r="R3" s="7">
        <v>5</v>
      </c>
      <c r="S3" s="40"/>
      <c r="T3" s="34" t="s">
        <v>61</v>
      </c>
      <c r="U3" s="6" t="s">
        <v>1</v>
      </c>
      <c r="V3" s="7">
        <v>2</v>
      </c>
      <c r="W3" s="40"/>
      <c r="X3" s="34" t="s">
        <v>61</v>
      </c>
      <c r="Y3" s="6" t="s">
        <v>1</v>
      </c>
      <c r="Z3" s="7">
        <v>2</v>
      </c>
      <c r="AA3" s="40"/>
      <c r="AB3" s="34" t="s">
        <v>61</v>
      </c>
      <c r="AC3" s="6" t="s">
        <v>4</v>
      </c>
      <c r="AD3" s="7">
        <v>2</v>
      </c>
      <c r="AE3" s="40"/>
      <c r="AF3" s="34" t="s">
        <v>61</v>
      </c>
      <c r="AG3" s="6" t="s">
        <v>1</v>
      </c>
      <c r="AH3" s="7">
        <v>4</v>
      </c>
      <c r="AI3" s="40"/>
      <c r="AJ3" s="34" t="s">
        <v>61</v>
      </c>
      <c r="AK3" s="6" t="s">
        <v>2</v>
      </c>
      <c r="AL3" s="7">
        <v>2</v>
      </c>
      <c r="AM3" s="40"/>
      <c r="AN3" s="34" t="s">
        <v>61</v>
      </c>
    </row>
    <row r="4" spans="1:40" ht="20.100000000000001" customHeight="1" x14ac:dyDescent="0.25">
      <c r="A4" s="6" t="s">
        <v>3</v>
      </c>
      <c r="B4" s="7">
        <v>3</v>
      </c>
      <c r="C4" s="40"/>
      <c r="D4" s="34" t="s">
        <v>61</v>
      </c>
      <c r="E4" s="11"/>
      <c r="F4" s="12"/>
      <c r="G4" s="35"/>
      <c r="H4" s="35"/>
      <c r="I4" s="6" t="s">
        <v>2</v>
      </c>
      <c r="J4" s="7">
        <v>4</v>
      </c>
      <c r="K4" s="40"/>
      <c r="L4" s="34" t="s">
        <v>61</v>
      </c>
      <c r="M4" s="6" t="s">
        <v>3</v>
      </c>
      <c r="N4" s="7">
        <v>3</v>
      </c>
      <c r="O4" s="40"/>
      <c r="P4" s="34" t="s">
        <v>61</v>
      </c>
      <c r="Q4" s="6" t="s">
        <v>2</v>
      </c>
      <c r="R4" s="7">
        <v>6</v>
      </c>
      <c r="S4" s="40"/>
      <c r="T4" s="34" t="s">
        <v>61</v>
      </c>
      <c r="U4" s="6" t="s">
        <v>2</v>
      </c>
      <c r="V4" s="7">
        <v>3</v>
      </c>
      <c r="W4" s="40"/>
      <c r="X4" s="34" t="s">
        <v>61</v>
      </c>
      <c r="Y4" s="6" t="s">
        <v>2</v>
      </c>
      <c r="Z4" s="7">
        <v>3</v>
      </c>
      <c r="AA4" s="40"/>
      <c r="AB4" s="34" t="s">
        <v>61</v>
      </c>
      <c r="AC4" s="11"/>
      <c r="AD4" s="12"/>
      <c r="AE4" s="35"/>
      <c r="AF4" s="36"/>
      <c r="AG4" s="6" t="s">
        <v>2</v>
      </c>
      <c r="AH4" s="7">
        <v>5</v>
      </c>
      <c r="AI4" s="40"/>
      <c r="AJ4" s="34" t="s">
        <v>61</v>
      </c>
      <c r="AK4" s="6" t="s">
        <v>3</v>
      </c>
      <c r="AL4" s="7">
        <v>3</v>
      </c>
      <c r="AM4" s="40"/>
      <c r="AN4" s="34" t="s">
        <v>61</v>
      </c>
    </row>
    <row r="5" spans="1:40" ht="20.100000000000001" customHeight="1" x14ac:dyDescent="0.25">
      <c r="A5" s="6" t="s">
        <v>4</v>
      </c>
      <c r="B5" s="7">
        <v>4</v>
      </c>
      <c r="C5" s="40"/>
      <c r="D5" s="34" t="s">
        <v>61</v>
      </c>
      <c r="E5" s="6" t="s">
        <v>0</v>
      </c>
      <c r="F5" s="7">
        <v>5</v>
      </c>
      <c r="G5" s="40"/>
      <c r="H5" s="34" t="s">
        <v>61</v>
      </c>
      <c r="I5" s="6" t="s">
        <v>3</v>
      </c>
      <c r="J5" s="7">
        <v>5</v>
      </c>
      <c r="K5" s="40"/>
      <c r="L5" s="34" t="s">
        <v>61</v>
      </c>
      <c r="M5" s="6" t="s">
        <v>4</v>
      </c>
      <c r="N5" s="7">
        <v>4</v>
      </c>
      <c r="O5" s="40"/>
      <c r="P5" s="34" t="s">
        <v>61</v>
      </c>
      <c r="Q5" s="6" t="s">
        <v>3</v>
      </c>
      <c r="R5" s="7">
        <v>7</v>
      </c>
      <c r="S5" s="40"/>
      <c r="T5" s="34" t="s">
        <v>61</v>
      </c>
      <c r="U5" s="6" t="s">
        <v>3</v>
      </c>
      <c r="V5" s="7">
        <v>4</v>
      </c>
      <c r="W5" s="40"/>
      <c r="X5" s="34" t="s">
        <v>61</v>
      </c>
      <c r="Y5" s="6" t="s">
        <v>3</v>
      </c>
      <c r="Z5" s="7">
        <v>4</v>
      </c>
      <c r="AA5" s="40"/>
      <c r="AB5" s="34" t="s">
        <v>61</v>
      </c>
      <c r="AC5" s="6" t="s">
        <v>1</v>
      </c>
      <c r="AD5" s="7">
        <v>6</v>
      </c>
      <c r="AE5" s="40"/>
      <c r="AF5" s="34" t="s">
        <v>61</v>
      </c>
      <c r="AG5" s="6" t="s">
        <v>3</v>
      </c>
      <c r="AH5" s="7">
        <v>6</v>
      </c>
      <c r="AI5" s="40"/>
      <c r="AJ5" s="34" t="s">
        <v>61</v>
      </c>
      <c r="AK5" s="6" t="s">
        <v>4</v>
      </c>
      <c r="AL5" s="7">
        <v>4</v>
      </c>
      <c r="AM5" s="40"/>
      <c r="AN5" s="34" t="s">
        <v>61</v>
      </c>
    </row>
    <row r="6" spans="1:40" ht="20.100000000000001" customHeight="1" x14ac:dyDescent="0.25">
      <c r="A6" s="11"/>
      <c r="B6" s="12"/>
      <c r="C6" s="35"/>
      <c r="D6" s="35"/>
      <c r="E6" s="6" t="s">
        <v>1</v>
      </c>
      <c r="F6" s="7">
        <v>6</v>
      </c>
      <c r="G6" s="40"/>
      <c r="H6" s="34" t="s">
        <v>61</v>
      </c>
      <c r="I6" s="6" t="s">
        <v>4</v>
      </c>
      <c r="J6" s="7">
        <v>6</v>
      </c>
      <c r="K6" s="40"/>
      <c r="L6" s="34" t="s">
        <v>61</v>
      </c>
      <c r="M6" s="11"/>
      <c r="N6" s="12"/>
      <c r="O6" s="35"/>
      <c r="P6" s="35"/>
      <c r="Q6" s="6" t="s">
        <v>4</v>
      </c>
      <c r="R6" s="7">
        <v>8</v>
      </c>
      <c r="S6" s="40"/>
      <c r="T6" s="34" t="s">
        <v>61</v>
      </c>
      <c r="U6" s="6" t="s">
        <v>4</v>
      </c>
      <c r="V6" s="7">
        <v>5</v>
      </c>
      <c r="W6" s="40"/>
      <c r="X6" s="34" t="s">
        <v>61</v>
      </c>
      <c r="Y6" s="6" t="s">
        <v>4</v>
      </c>
      <c r="Z6" s="7">
        <v>5</v>
      </c>
      <c r="AA6" s="40"/>
      <c r="AB6" s="34" t="s">
        <v>61</v>
      </c>
      <c r="AC6" s="6" t="s">
        <v>2</v>
      </c>
      <c r="AD6" s="7">
        <v>7</v>
      </c>
      <c r="AE6" s="40"/>
      <c r="AF6" s="34" t="s">
        <v>61</v>
      </c>
      <c r="AG6" s="6" t="s">
        <v>4</v>
      </c>
      <c r="AH6" s="7">
        <v>7</v>
      </c>
      <c r="AI6" s="40"/>
      <c r="AJ6" s="34" t="s">
        <v>61</v>
      </c>
      <c r="AK6" s="11"/>
      <c r="AL6" s="12"/>
      <c r="AM6" s="35"/>
      <c r="AN6" s="36"/>
    </row>
    <row r="7" spans="1:40" ht="20.100000000000001" customHeight="1" thickBot="1" x14ac:dyDescent="0.3">
      <c r="A7" s="6" t="s">
        <v>0</v>
      </c>
      <c r="B7" s="7">
        <v>7</v>
      </c>
      <c r="C7" s="40"/>
      <c r="D7" s="34" t="s">
        <v>61</v>
      </c>
      <c r="E7" s="6" t="s">
        <v>2</v>
      </c>
      <c r="F7" s="7">
        <v>7</v>
      </c>
      <c r="G7" s="40"/>
      <c r="H7" s="34" t="s">
        <v>61</v>
      </c>
      <c r="I7" s="11"/>
      <c r="J7" s="12"/>
      <c r="K7" s="35"/>
      <c r="L7" s="36"/>
      <c r="M7" s="6" t="s">
        <v>0</v>
      </c>
      <c r="N7" s="7">
        <v>7</v>
      </c>
      <c r="O7" s="40"/>
      <c r="P7" s="34" t="s">
        <v>61</v>
      </c>
      <c r="Q7" s="11"/>
      <c r="R7" s="12"/>
      <c r="S7" s="35"/>
      <c r="T7" s="36"/>
      <c r="U7" s="11"/>
      <c r="V7" s="12"/>
      <c r="W7" s="35"/>
      <c r="X7" s="36"/>
      <c r="Y7" s="11"/>
      <c r="Z7" s="12"/>
      <c r="AA7" s="35"/>
      <c r="AB7" s="36"/>
      <c r="AC7" s="6" t="s">
        <v>3</v>
      </c>
      <c r="AD7" s="7">
        <v>8</v>
      </c>
      <c r="AE7" s="40"/>
      <c r="AF7" s="34" t="s">
        <v>61</v>
      </c>
      <c r="AG7" s="11"/>
      <c r="AH7" s="12"/>
      <c r="AI7" s="35"/>
      <c r="AJ7" s="36"/>
      <c r="AK7" s="6" t="s">
        <v>0</v>
      </c>
      <c r="AL7" s="7">
        <v>7</v>
      </c>
      <c r="AM7" s="40"/>
      <c r="AN7" s="34" t="s">
        <v>61</v>
      </c>
    </row>
    <row r="8" spans="1:40" ht="20.100000000000001" customHeight="1" x14ac:dyDescent="0.25">
      <c r="A8" s="6" t="s">
        <v>1</v>
      </c>
      <c r="B8" s="7">
        <v>8</v>
      </c>
      <c r="C8" s="40"/>
      <c r="D8" s="34" t="s">
        <v>61</v>
      </c>
      <c r="E8" s="6" t="s">
        <v>3</v>
      </c>
      <c r="F8" s="7">
        <v>8</v>
      </c>
      <c r="G8" s="40"/>
      <c r="H8" s="34" t="s">
        <v>61</v>
      </c>
      <c r="I8" s="6" t="s">
        <v>0</v>
      </c>
      <c r="J8" s="7">
        <v>9</v>
      </c>
      <c r="K8" s="40"/>
      <c r="L8" s="34" t="s">
        <v>61</v>
      </c>
      <c r="M8" s="6" t="s">
        <v>1</v>
      </c>
      <c r="N8" s="7">
        <v>8</v>
      </c>
      <c r="O8" s="40"/>
      <c r="P8" s="34" t="s">
        <v>61</v>
      </c>
      <c r="Q8" s="6" t="s">
        <v>0</v>
      </c>
      <c r="R8" s="7">
        <v>11</v>
      </c>
      <c r="S8" s="40"/>
      <c r="T8" s="34" t="s">
        <v>61</v>
      </c>
      <c r="U8" s="73"/>
      <c r="V8" s="74"/>
      <c r="W8" s="75"/>
      <c r="X8" s="76"/>
      <c r="Y8" s="6" t="s">
        <v>0</v>
      </c>
      <c r="Z8" s="7">
        <v>8</v>
      </c>
      <c r="AA8" s="40"/>
      <c r="AB8" s="34" t="s">
        <v>61</v>
      </c>
      <c r="AC8" s="6" t="s">
        <v>4</v>
      </c>
      <c r="AD8" s="7">
        <v>9</v>
      </c>
      <c r="AE8" s="43"/>
      <c r="AF8" s="34" t="s">
        <v>61</v>
      </c>
      <c r="AG8" s="6" t="s">
        <v>0</v>
      </c>
      <c r="AH8" s="7">
        <v>10</v>
      </c>
      <c r="AI8" s="40"/>
      <c r="AJ8" s="34" t="s">
        <v>61</v>
      </c>
      <c r="AK8" s="6" t="s">
        <v>1</v>
      </c>
      <c r="AL8" s="7">
        <v>8</v>
      </c>
      <c r="AM8" s="40"/>
      <c r="AN8" s="34" t="s">
        <v>61</v>
      </c>
    </row>
    <row r="9" spans="1:40" ht="20.100000000000001" customHeight="1" thickBot="1" x14ac:dyDescent="0.3">
      <c r="A9" s="6" t="s">
        <v>2</v>
      </c>
      <c r="B9" s="7">
        <v>9</v>
      </c>
      <c r="C9" s="40"/>
      <c r="D9" s="34" t="s">
        <v>61</v>
      </c>
      <c r="E9" s="6" t="s">
        <v>4</v>
      </c>
      <c r="F9" s="7">
        <v>9</v>
      </c>
      <c r="G9" s="40"/>
      <c r="H9" s="34" t="s">
        <v>61</v>
      </c>
      <c r="I9" s="6" t="s">
        <v>1</v>
      </c>
      <c r="J9" s="7">
        <v>10</v>
      </c>
      <c r="K9" s="40"/>
      <c r="L9" s="34" t="s">
        <v>61</v>
      </c>
      <c r="M9" s="6" t="s">
        <v>2</v>
      </c>
      <c r="N9" s="7">
        <v>9</v>
      </c>
      <c r="O9" s="40"/>
      <c r="P9" s="34" t="s">
        <v>61</v>
      </c>
      <c r="Q9" s="6" t="s">
        <v>1</v>
      </c>
      <c r="R9" s="7">
        <v>12</v>
      </c>
      <c r="S9" s="40"/>
      <c r="T9" s="34" t="s">
        <v>61</v>
      </c>
      <c r="U9" s="6" t="s">
        <v>0</v>
      </c>
      <c r="V9" s="7">
        <v>22</v>
      </c>
      <c r="W9" s="40"/>
      <c r="X9" s="34" t="s">
        <v>61</v>
      </c>
      <c r="Y9" s="6" t="s">
        <v>1</v>
      </c>
      <c r="Z9" s="7">
        <v>9</v>
      </c>
      <c r="AA9" s="40"/>
      <c r="AB9" s="34" t="s">
        <v>61</v>
      </c>
      <c r="AC9" s="11"/>
      <c r="AD9" s="12"/>
      <c r="AE9" s="35"/>
      <c r="AF9" s="36"/>
      <c r="AG9" s="6" t="s">
        <v>1</v>
      </c>
      <c r="AH9" s="7">
        <v>11</v>
      </c>
      <c r="AI9" s="40"/>
      <c r="AJ9" s="34" t="s">
        <v>61</v>
      </c>
      <c r="AK9" s="6" t="s">
        <v>2</v>
      </c>
      <c r="AL9" s="7">
        <v>9</v>
      </c>
      <c r="AM9" s="40"/>
      <c r="AN9" s="34" t="s">
        <v>61</v>
      </c>
    </row>
    <row r="10" spans="1:40" ht="20.100000000000001" customHeight="1" x14ac:dyDescent="0.25">
      <c r="A10" s="6" t="s">
        <v>3</v>
      </c>
      <c r="B10" s="7">
        <v>10</v>
      </c>
      <c r="C10" s="40"/>
      <c r="D10" s="34" t="s">
        <v>61</v>
      </c>
      <c r="E10" s="11"/>
      <c r="F10" s="12"/>
      <c r="G10" s="35"/>
      <c r="H10" s="35"/>
      <c r="I10" s="6" t="s">
        <v>3</v>
      </c>
      <c r="J10" s="7">
        <v>12</v>
      </c>
      <c r="K10" s="40"/>
      <c r="L10" s="34" t="s">
        <v>61</v>
      </c>
      <c r="M10" s="6" t="s">
        <v>3</v>
      </c>
      <c r="N10" s="7">
        <v>10</v>
      </c>
      <c r="O10" s="40"/>
      <c r="P10" s="34" t="s">
        <v>61</v>
      </c>
      <c r="Q10" s="6" t="s">
        <v>2</v>
      </c>
      <c r="R10" s="7">
        <v>13</v>
      </c>
      <c r="S10" s="40"/>
      <c r="T10" s="34" t="s">
        <v>61</v>
      </c>
      <c r="U10" s="6" t="s">
        <v>1</v>
      </c>
      <c r="V10" s="7">
        <v>23</v>
      </c>
      <c r="W10" s="40"/>
      <c r="X10" s="34" t="s">
        <v>61</v>
      </c>
      <c r="Y10" s="6" t="s">
        <v>2</v>
      </c>
      <c r="Z10" s="7">
        <v>10</v>
      </c>
      <c r="AA10" s="40"/>
      <c r="AB10" s="34" t="s">
        <v>61</v>
      </c>
      <c r="AC10" s="73"/>
      <c r="AD10" s="74"/>
      <c r="AE10" s="75"/>
      <c r="AF10" s="76"/>
      <c r="AG10" s="6" t="s">
        <v>2</v>
      </c>
      <c r="AH10" s="7">
        <v>12</v>
      </c>
      <c r="AI10" s="40"/>
      <c r="AJ10" s="34" t="s">
        <v>61</v>
      </c>
      <c r="AK10" s="6" t="s">
        <v>3</v>
      </c>
      <c r="AL10" s="7">
        <v>10</v>
      </c>
      <c r="AM10" s="40"/>
      <c r="AN10" s="34" t="s">
        <v>61</v>
      </c>
    </row>
    <row r="11" spans="1:40" ht="20.100000000000001" customHeight="1" x14ac:dyDescent="0.25">
      <c r="A11" s="6" t="s">
        <v>4</v>
      </c>
      <c r="B11" s="7">
        <v>11</v>
      </c>
      <c r="C11" s="40"/>
      <c r="D11" s="34" t="s">
        <v>61</v>
      </c>
      <c r="E11" s="6" t="s">
        <v>0</v>
      </c>
      <c r="F11" s="7">
        <v>12</v>
      </c>
      <c r="G11" s="40"/>
      <c r="H11" s="34" t="s">
        <v>61</v>
      </c>
      <c r="I11" s="6" t="s">
        <v>4</v>
      </c>
      <c r="J11" s="7">
        <v>13</v>
      </c>
      <c r="K11" s="40"/>
      <c r="L11" s="34" t="s">
        <v>61</v>
      </c>
      <c r="M11" s="6" t="s">
        <v>4</v>
      </c>
      <c r="N11" s="7">
        <v>11</v>
      </c>
      <c r="O11" s="40"/>
      <c r="P11" s="34" t="s">
        <v>61</v>
      </c>
      <c r="Q11" s="6" t="s">
        <v>3</v>
      </c>
      <c r="R11" s="7">
        <v>14</v>
      </c>
      <c r="S11" s="40"/>
      <c r="T11" s="34" t="s">
        <v>61</v>
      </c>
      <c r="U11" s="6" t="s">
        <v>2</v>
      </c>
      <c r="V11" s="7">
        <v>24</v>
      </c>
      <c r="W11" s="40"/>
      <c r="X11" s="34" t="s">
        <v>61</v>
      </c>
      <c r="Y11" s="6" t="s">
        <v>3</v>
      </c>
      <c r="Z11" s="7">
        <v>11</v>
      </c>
      <c r="AA11" s="40"/>
      <c r="AB11" s="34" t="s">
        <v>61</v>
      </c>
      <c r="AC11" s="6" t="s">
        <v>0</v>
      </c>
      <c r="AD11" s="7">
        <v>26</v>
      </c>
      <c r="AE11" s="40"/>
      <c r="AF11" s="34" t="s">
        <v>61</v>
      </c>
      <c r="AG11" s="6" t="s">
        <v>4</v>
      </c>
      <c r="AH11" s="7">
        <v>14</v>
      </c>
      <c r="AI11" s="40"/>
      <c r="AJ11" s="34" t="s">
        <v>61</v>
      </c>
      <c r="AK11" s="6" t="s">
        <v>4</v>
      </c>
      <c r="AL11" s="7">
        <v>11</v>
      </c>
      <c r="AM11" s="40"/>
      <c r="AN11" s="34" t="s">
        <v>61</v>
      </c>
    </row>
    <row r="12" spans="1:40" ht="20.100000000000001" customHeight="1" x14ac:dyDescent="0.25">
      <c r="A12" s="11"/>
      <c r="B12" s="12"/>
      <c r="C12" s="35"/>
      <c r="D12" s="35"/>
      <c r="E12" s="6" t="s">
        <v>1</v>
      </c>
      <c r="F12" s="7">
        <v>13</v>
      </c>
      <c r="G12" s="40"/>
      <c r="H12" s="34" t="s">
        <v>61</v>
      </c>
      <c r="I12" s="11"/>
      <c r="J12" s="12"/>
      <c r="K12" s="35"/>
      <c r="L12" s="36"/>
      <c r="M12" s="11"/>
      <c r="N12" s="12"/>
      <c r="O12" s="35"/>
      <c r="P12" s="35"/>
      <c r="Q12" s="6" t="s">
        <v>4</v>
      </c>
      <c r="R12" s="7">
        <v>15</v>
      </c>
      <c r="S12" s="40"/>
      <c r="T12" s="34" t="s">
        <v>61</v>
      </c>
      <c r="U12" s="6" t="s">
        <v>3</v>
      </c>
      <c r="V12" s="7">
        <v>25</v>
      </c>
      <c r="W12" s="40"/>
      <c r="X12" s="34" t="s">
        <v>61</v>
      </c>
      <c r="Y12" s="6" t="s">
        <v>4</v>
      </c>
      <c r="Z12" s="7">
        <v>12</v>
      </c>
      <c r="AA12" s="40"/>
      <c r="AB12" s="34" t="s">
        <v>61</v>
      </c>
      <c r="AC12" s="6" t="s">
        <v>1</v>
      </c>
      <c r="AD12" s="7">
        <v>27</v>
      </c>
      <c r="AE12" s="40"/>
      <c r="AF12" s="34" t="s">
        <v>61</v>
      </c>
      <c r="AG12" s="11"/>
      <c r="AH12" s="12"/>
      <c r="AI12" s="35"/>
      <c r="AJ12" s="36"/>
      <c r="AK12" s="11"/>
      <c r="AL12" s="12"/>
      <c r="AM12" s="35"/>
      <c r="AN12" s="36"/>
    </row>
    <row r="13" spans="1:40" ht="20.100000000000001" customHeight="1" thickBot="1" x14ac:dyDescent="0.3">
      <c r="A13" s="6" t="s">
        <v>0</v>
      </c>
      <c r="B13" s="7">
        <v>14</v>
      </c>
      <c r="C13" s="40"/>
      <c r="D13" s="34" t="s">
        <v>61</v>
      </c>
      <c r="E13" s="6" t="s">
        <v>2</v>
      </c>
      <c r="F13" s="7">
        <v>14</v>
      </c>
      <c r="G13" s="40"/>
      <c r="H13" s="34" t="s">
        <v>61</v>
      </c>
      <c r="I13" s="6" t="s">
        <v>0</v>
      </c>
      <c r="J13" s="7">
        <v>16</v>
      </c>
      <c r="K13" s="40"/>
      <c r="L13" s="34" t="s">
        <v>61</v>
      </c>
      <c r="M13" s="6" t="s">
        <v>0</v>
      </c>
      <c r="N13" s="7">
        <v>14</v>
      </c>
      <c r="O13" s="40"/>
      <c r="P13" s="34" t="s">
        <v>61</v>
      </c>
      <c r="Q13" s="11"/>
      <c r="R13" s="12"/>
      <c r="S13" s="35"/>
      <c r="T13" s="36"/>
      <c r="U13" s="8" t="s">
        <v>4</v>
      </c>
      <c r="V13" s="9">
        <v>26</v>
      </c>
      <c r="W13" s="41"/>
      <c r="X13" s="77" t="s">
        <v>61</v>
      </c>
      <c r="Y13" s="11"/>
      <c r="Z13" s="12"/>
      <c r="AA13" s="35"/>
      <c r="AB13" s="36"/>
      <c r="AC13" s="6" t="s">
        <v>2</v>
      </c>
      <c r="AD13" s="7">
        <v>28</v>
      </c>
      <c r="AE13" s="40"/>
      <c r="AF13" s="34" t="s">
        <v>61</v>
      </c>
      <c r="AG13" s="6" t="s">
        <v>0</v>
      </c>
      <c r="AH13" s="7">
        <v>17</v>
      </c>
      <c r="AI13" s="40"/>
      <c r="AJ13" s="34" t="s">
        <v>61</v>
      </c>
      <c r="AK13" s="6" t="s">
        <v>0</v>
      </c>
      <c r="AL13" s="7">
        <v>14</v>
      </c>
      <c r="AM13" s="40"/>
      <c r="AN13" s="34" t="s">
        <v>61</v>
      </c>
    </row>
    <row r="14" spans="1:40" ht="20.100000000000001" customHeight="1" thickTop="1" x14ac:dyDescent="0.25">
      <c r="A14" s="6" t="s">
        <v>1</v>
      </c>
      <c r="B14" s="7">
        <v>15</v>
      </c>
      <c r="C14" s="40"/>
      <c r="D14" s="34" t="s">
        <v>61</v>
      </c>
      <c r="E14" s="6" t="s">
        <v>3</v>
      </c>
      <c r="F14" s="7">
        <v>15</v>
      </c>
      <c r="G14" s="40"/>
      <c r="H14" s="34" t="s">
        <v>61</v>
      </c>
      <c r="I14" s="6" t="s">
        <v>1</v>
      </c>
      <c r="J14" s="7">
        <v>17</v>
      </c>
      <c r="K14" s="40"/>
      <c r="L14" s="34" t="s">
        <v>61</v>
      </c>
      <c r="M14" s="6" t="s">
        <v>1</v>
      </c>
      <c r="N14" s="7">
        <v>15</v>
      </c>
      <c r="O14" s="40"/>
      <c r="P14" s="34" t="s">
        <v>61</v>
      </c>
      <c r="Q14" s="6" t="s">
        <v>0</v>
      </c>
      <c r="R14" s="7">
        <v>18</v>
      </c>
      <c r="S14" s="40"/>
      <c r="T14" s="34" t="s">
        <v>61</v>
      </c>
      <c r="Y14" s="6" t="s">
        <v>0</v>
      </c>
      <c r="Z14" s="7">
        <v>15</v>
      </c>
      <c r="AA14" s="40"/>
      <c r="AB14" s="34" t="s">
        <v>61</v>
      </c>
      <c r="AC14" s="6" t="s">
        <v>3</v>
      </c>
      <c r="AD14" s="7">
        <v>29</v>
      </c>
      <c r="AE14" s="40"/>
      <c r="AF14" s="34" t="s">
        <v>61</v>
      </c>
      <c r="AG14" s="6" t="s">
        <v>1</v>
      </c>
      <c r="AH14" s="7">
        <v>18</v>
      </c>
      <c r="AI14" s="40"/>
      <c r="AJ14" s="34" t="s">
        <v>61</v>
      </c>
      <c r="AK14" s="6" t="s">
        <v>1</v>
      </c>
      <c r="AL14" s="7">
        <v>15</v>
      </c>
      <c r="AM14" s="40"/>
      <c r="AN14" s="34" t="s">
        <v>61</v>
      </c>
    </row>
    <row r="15" spans="1:40" ht="20.100000000000001" customHeight="1" thickBot="1" x14ac:dyDescent="0.3">
      <c r="A15" s="6" t="s">
        <v>2</v>
      </c>
      <c r="B15" s="7">
        <v>16</v>
      </c>
      <c r="C15" s="40"/>
      <c r="D15" s="34" t="s">
        <v>61</v>
      </c>
      <c r="E15" s="6" t="s">
        <v>4</v>
      </c>
      <c r="F15" s="7">
        <v>16</v>
      </c>
      <c r="G15" s="71"/>
      <c r="H15" s="72" t="s">
        <v>61</v>
      </c>
      <c r="I15" s="6" t="s">
        <v>2</v>
      </c>
      <c r="J15" s="7">
        <v>18</v>
      </c>
      <c r="K15" s="40"/>
      <c r="L15" s="34" t="s">
        <v>61</v>
      </c>
      <c r="M15" s="6" t="s">
        <v>2</v>
      </c>
      <c r="N15" s="7">
        <v>16</v>
      </c>
      <c r="O15" s="40"/>
      <c r="P15" s="34" t="s">
        <v>61</v>
      </c>
      <c r="Q15" s="6" t="s">
        <v>1</v>
      </c>
      <c r="R15" s="7">
        <v>19</v>
      </c>
      <c r="S15" s="40"/>
      <c r="T15" s="34" t="s">
        <v>61</v>
      </c>
      <c r="Y15" s="6" t="s">
        <v>1</v>
      </c>
      <c r="Z15" s="7">
        <v>16</v>
      </c>
      <c r="AA15" s="40"/>
      <c r="AB15" s="34" t="s">
        <v>61</v>
      </c>
      <c r="AC15" s="6" t="s">
        <v>4</v>
      </c>
      <c r="AD15" s="7">
        <v>30</v>
      </c>
      <c r="AE15" s="40"/>
      <c r="AF15" s="34" t="s">
        <v>61</v>
      </c>
      <c r="AG15" s="6" t="s">
        <v>2</v>
      </c>
      <c r="AH15" s="7">
        <v>19</v>
      </c>
      <c r="AI15" s="40"/>
      <c r="AJ15" s="34" t="s">
        <v>61</v>
      </c>
      <c r="AK15" s="6" t="s">
        <v>2</v>
      </c>
      <c r="AL15" s="7">
        <v>16</v>
      </c>
      <c r="AM15" s="40"/>
      <c r="AN15" s="34" t="s">
        <v>61</v>
      </c>
    </row>
    <row r="16" spans="1:40" ht="20.100000000000001" customHeight="1" thickTop="1" x14ac:dyDescent="0.25">
      <c r="A16" s="6" t="s">
        <v>3</v>
      </c>
      <c r="B16" s="7">
        <v>17</v>
      </c>
      <c r="C16" s="40"/>
      <c r="D16" s="34" t="s">
        <v>61</v>
      </c>
      <c r="E16" s="1"/>
      <c r="F16" s="2"/>
      <c r="G16" s="2"/>
      <c r="H16" s="10"/>
      <c r="I16" s="6" t="s">
        <v>3</v>
      </c>
      <c r="J16" s="7">
        <v>19</v>
      </c>
      <c r="K16" s="40"/>
      <c r="L16" s="34" t="s">
        <v>61</v>
      </c>
      <c r="M16" s="6" t="s">
        <v>3</v>
      </c>
      <c r="N16" s="7">
        <v>17</v>
      </c>
      <c r="O16" s="40"/>
      <c r="P16" s="34" t="s">
        <v>61</v>
      </c>
      <c r="Q16" s="6" t="s">
        <v>2</v>
      </c>
      <c r="R16" s="7">
        <v>20</v>
      </c>
      <c r="S16" s="40"/>
      <c r="T16" s="34" t="s">
        <v>61</v>
      </c>
      <c r="Y16" s="6" t="s">
        <v>2</v>
      </c>
      <c r="Z16" s="7">
        <v>17</v>
      </c>
      <c r="AA16" s="40"/>
      <c r="AB16" s="34" t="s">
        <v>61</v>
      </c>
      <c r="AC16" s="1"/>
      <c r="AD16" s="2"/>
      <c r="AE16" s="2"/>
      <c r="AF16" s="10"/>
      <c r="AG16" s="6" t="s">
        <v>3</v>
      </c>
      <c r="AH16" s="7">
        <v>20</v>
      </c>
      <c r="AI16" s="40"/>
      <c r="AJ16" s="34" t="s">
        <v>61</v>
      </c>
      <c r="AK16" s="6" t="s">
        <v>3</v>
      </c>
      <c r="AL16" s="7">
        <v>17</v>
      </c>
      <c r="AM16" s="40"/>
      <c r="AN16" s="34" t="s">
        <v>61</v>
      </c>
    </row>
    <row r="17" spans="1:40" ht="20.100000000000001" customHeight="1" thickBot="1" x14ac:dyDescent="0.3">
      <c r="A17" s="6" t="s">
        <v>4</v>
      </c>
      <c r="B17" s="7">
        <v>18</v>
      </c>
      <c r="C17" s="40"/>
      <c r="D17" s="34" t="s">
        <v>61</v>
      </c>
      <c r="E17" s="3"/>
      <c r="F17" s="4"/>
      <c r="G17" s="4"/>
      <c r="H17" s="5"/>
      <c r="I17" s="6" t="s">
        <v>4</v>
      </c>
      <c r="J17" s="7">
        <v>20</v>
      </c>
      <c r="K17" s="40"/>
      <c r="L17" s="34" t="s">
        <v>61</v>
      </c>
      <c r="M17" s="8" t="s">
        <v>4</v>
      </c>
      <c r="N17" s="9">
        <v>18</v>
      </c>
      <c r="O17" s="41"/>
      <c r="P17" s="70" t="s">
        <v>61</v>
      </c>
      <c r="Q17" s="6" t="s">
        <v>3</v>
      </c>
      <c r="R17" s="7">
        <v>21</v>
      </c>
      <c r="S17" s="40"/>
      <c r="T17" s="34" t="s">
        <v>61</v>
      </c>
      <c r="Y17" s="6" t="s">
        <v>3</v>
      </c>
      <c r="Z17" s="7">
        <v>18</v>
      </c>
      <c r="AA17" s="40"/>
      <c r="AB17" s="34" t="s">
        <v>61</v>
      </c>
      <c r="AC17" s="3"/>
      <c r="AD17" s="4"/>
      <c r="AE17" s="4"/>
      <c r="AF17" s="5"/>
      <c r="AG17" s="6" t="s">
        <v>4</v>
      </c>
      <c r="AH17" s="7">
        <v>21</v>
      </c>
      <c r="AI17" s="43"/>
      <c r="AJ17" s="34" t="s">
        <v>61</v>
      </c>
      <c r="AK17" s="6" t="s">
        <v>4</v>
      </c>
      <c r="AL17" s="7">
        <v>18</v>
      </c>
      <c r="AM17" s="40"/>
      <c r="AN17" s="34" t="s">
        <v>61</v>
      </c>
    </row>
    <row r="18" spans="1:40" ht="20.100000000000001" customHeight="1" thickTop="1" x14ac:dyDescent="0.25">
      <c r="A18" s="11"/>
      <c r="B18" s="12"/>
      <c r="C18" s="35"/>
      <c r="D18" s="35"/>
      <c r="E18" s="3"/>
      <c r="F18" s="4"/>
      <c r="G18" s="4"/>
      <c r="H18" s="5"/>
      <c r="I18" s="11"/>
      <c r="J18" s="12"/>
      <c r="K18" s="35"/>
      <c r="L18" s="36"/>
      <c r="Q18" s="6" t="s">
        <v>4</v>
      </c>
      <c r="R18" s="7">
        <v>22</v>
      </c>
      <c r="S18" s="43"/>
      <c r="T18" s="34" t="s">
        <v>61</v>
      </c>
      <c r="Y18" s="6" t="s">
        <v>4</v>
      </c>
      <c r="Z18" s="7">
        <v>19</v>
      </c>
      <c r="AA18" s="43"/>
      <c r="AB18" s="34" t="s">
        <v>61</v>
      </c>
      <c r="AG18" s="11"/>
      <c r="AH18" s="12"/>
      <c r="AI18" s="35"/>
      <c r="AJ18" s="36"/>
      <c r="AK18" s="11"/>
      <c r="AL18" s="12"/>
      <c r="AM18" s="35"/>
      <c r="AN18" s="36"/>
    </row>
    <row r="19" spans="1:40" ht="20.100000000000001" customHeight="1" x14ac:dyDescent="0.25">
      <c r="A19" s="6" t="s">
        <v>0</v>
      </c>
      <c r="B19" s="7">
        <v>21</v>
      </c>
      <c r="C19" s="40"/>
      <c r="D19" s="34" t="s">
        <v>61</v>
      </c>
      <c r="I19" s="6" t="s">
        <v>0</v>
      </c>
      <c r="J19" s="7">
        <v>23</v>
      </c>
      <c r="K19" s="40"/>
      <c r="L19" s="34" t="s">
        <v>61</v>
      </c>
      <c r="Q19" s="16"/>
      <c r="R19" s="17"/>
      <c r="S19" s="39"/>
      <c r="T19" s="38"/>
      <c r="Y19" s="16"/>
      <c r="Z19" s="17"/>
      <c r="AA19" s="39"/>
      <c r="AB19" s="38"/>
      <c r="AG19" s="6" t="s">
        <v>0</v>
      </c>
      <c r="AH19" s="7">
        <v>25</v>
      </c>
      <c r="AI19" s="40"/>
      <c r="AJ19" s="34" t="s">
        <v>61</v>
      </c>
      <c r="AK19" s="6" t="s">
        <v>0</v>
      </c>
      <c r="AL19" s="7">
        <v>21</v>
      </c>
      <c r="AM19" s="40"/>
      <c r="AN19" s="34" t="s">
        <v>61</v>
      </c>
    </row>
    <row r="20" spans="1:40" ht="20.100000000000001" customHeight="1" x14ac:dyDescent="0.25">
      <c r="A20" s="6" t="s">
        <v>1</v>
      </c>
      <c r="B20" s="7">
        <v>22</v>
      </c>
      <c r="C20" s="40"/>
      <c r="D20" s="34" t="s">
        <v>61</v>
      </c>
      <c r="I20" s="6" t="s">
        <v>1</v>
      </c>
      <c r="J20" s="7">
        <v>24</v>
      </c>
      <c r="K20" s="40"/>
      <c r="L20" s="34" t="s">
        <v>61</v>
      </c>
      <c r="Q20" s="6" t="s">
        <v>0</v>
      </c>
      <c r="R20" s="7">
        <v>25</v>
      </c>
      <c r="S20" s="40"/>
      <c r="T20" s="34" t="s">
        <v>61</v>
      </c>
      <c r="Y20" s="6" t="s">
        <v>0</v>
      </c>
      <c r="Z20" s="7">
        <v>22</v>
      </c>
      <c r="AA20" s="40"/>
      <c r="AB20" s="34" t="s">
        <v>61</v>
      </c>
      <c r="AG20" s="6" t="s">
        <v>1</v>
      </c>
      <c r="AH20" s="7">
        <v>26</v>
      </c>
      <c r="AI20" s="40"/>
      <c r="AJ20" s="34" t="s">
        <v>61</v>
      </c>
      <c r="AK20" s="6" t="s">
        <v>1</v>
      </c>
      <c r="AL20" s="7">
        <v>22</v>
      </c>
      <c r="AM20" s="40"/>
      <c r="AN20" s="34" t="s">
        <v>61</v>
      </c>
    </row>
    <row r="21" spans="1:40" ht="20.100000000000001" customHeight="1" x14ac:dyDescent="0.25">
      <c r="A21" s="6" t="s">
        <v>2</v>
      </c>
      <c r="B21" s="7">
        <v>23</v>
      </c>
      <c r="C21" s="40"/>
      <c r="D21" s="34" t="s">
        <v>61</v>
      </c>
      <c r="I21" s="6" t="s">
        <v>2</v>
      </c>
      <c r="J21" s="7">
        <v>25</v>
      </c>
      <c r="K21" s="40"/>
      <c r="L21" s="34" t="s">
        <v>61</v>
      </c>
      <c r="Q21" s="6" t="s">
        <v>1</v>
      </c>
      <c r="R21" s="7">
        <v>26</v>
      </c>
      <c r="S21" s="40"/>
      <c r="T21" s="34" t="s">
        <v>61</v>
      </c>
      <c r="Y21" s="6" t="s">
        <v>1</v>
      </c>
      <c r="Z21" s="7">
        <v>23</v>
      </c>
      <c r="AA21" s="40"/>
      <c r="AB21" s="34" t="s">
        <v>61</v>
      </c>
      <c r="AG21" s="6" t="s">
        <v>2</v>
      </c>
      <c r="AH21" s="7">
        <v>27</v>
      </c>
      <c r="AI21" s="40"/>
      <c r="AJ21" s="34" t="s">
        <v>61</v>
      </c>
      <c r="AK21" s="6" t="s">
        <v>2</v>
      </c>
      <c r="AL21" s="7">
        <v>23</v>
      </c>
      <c r="AM21" s="40"/>
      <c r="AN21" s="34" t="s">
        <v>61</v>
      </c>
    </row>
    <row r="22" spans="1:40" ht="20.100000000000001" customHeight="1" x14ac:dyDescent="0.25">
      <c r="A22" s="6" t="s">
        <v>3</v>
      </c>
      <c r="B22" s="7">
        <v>24</v>
      </c>
      <c r="C22" s="40"/>
      <c r="D22" s="34" t="s">
        <v>61</v>
      </c>
      <c r="I22" s="6" t="s">
        <v>3</v>
      </c>
      <c r="J22" s="7">
        <v>26</v>
      </c>
      <c r="K22" s="40"/>
      <c r="L22" s="34" t="s">
        <v>61</v>
      </c>
      <c r="Q22" s="6" t="s">
        <v>2</v>
      </c>
      <c r="R22" s="7">
        <v>27</v>
      </c>
      <c r="S22" s="40"/>
      <c r="T22" s="34" t="s">
        <v>61</v>
      </c>
      <c r="Y22" s="6" t="s">
        <v>2</v>
      </c>
      <c r="Z22" s="7">
        <v>24</v>
      </c>
      <c r="AA22" s="40"/>
      <c r="AB22" s="34" t="s">
        <v>61</v>
      </c>
      <c r="AG22" s="6" t="s">
        <v>3</v>
      </c>
      <c r="AH22" s="7">
        <v>28</v>
      </c>
      <c r="AI22" s="40"/>
      <c r="AJ22" s="34" t="s">
        <v>61</v>
      </c>
      <c r="AK22" s="6" t="s">
        <v>3</v>
      </c>
      <c r="AL22" s="7">
        <v>24</v>
      </c>
      <c r="AM22" s="40"/>
      <c r="AN22" s="34" t="s">
        <v>61</v>
      </c>
    </row>
    <row r="23" spans="1:40" ht="20.100000000000001" customHeight="1" x14ac:dyDescent="0.25">
      <c r="A23" s="6" t="s">
        <v>4</v>
      </c>
      <c r="B23" s="7">
        <v>25</v>
      </c>
      <c r="C23" s="40"/>
      <c r="D23" s="34" t="s">
        <v>61</v>
      </c>
      <c r="I23" s="6" t="s">
        <v>4</v>
      </c>
      <c r="J23" s="7">
        <v>27</v>
      </c>
      <c r="K23" s="43"/>
      <c r="L23" s="72" t="s">
        <v>61</v>
      </c>
      <c r="Q23" s="6" t="s">
        <v>3</v>
      </c>
      <c r="R23" s="7">
        <v>28</v>
      </c>
      <c r="S23" s="40"/>
      <c r="T23" s="34" t="s">
        <v>61</v>
      </c>
      <c r="Y23" s="6" t="s">
        <v>3</v>
      </c>
      <c r="Z23" s="7">
        <v>25</v>
      </c>
      <c r="AA23" s="40"/>
      <c r="AB23" s="34" t="s">
        <v>61</v>
      </c>
      <c r="AG23" s="6" t="s">
        <v>4</v>
      </c>
      <c r="AH23" s="7">
        <v>29</v>
      </c>
      <c r="AI23" s="43"/>
      <c r="AJ23" s="34" t="s">
        <v>61</v>
      </c>
      <c r="AK23" s="6" t="s">
        <v>4</v>
      </c>
      <c r="AL23" s="7">
        <v>25</v>
      </c>
      <c r="AM23" s="40"/>
      <c r="AN23" s="34" t="s">
        <v>61</v>
      </c>
    </row>
    <row r="24" spans="1:40" ht="20.100000000000001" customHeight="1" thickBot="1" x14ac:dyDescent="0.3">
      <c r="A24" s="11"/>
      <c r="B24" s="12"/>
      <c r="C24" s="35"/>
      <c r="D24" s="35"/>
      <c r="I24" s="11"/>
      <c r="J24" s="12"/>
      <c r="K24" s="35"/>
      <c r="L24" s="36"/>
      <c r="Q24" s="8" t="s">
        <v>4</v>
      </c>
      <c r="R24" s="9">
        <v>29</v>
      </c>
      <c r="S24" s="42"/>
      <c r="T24" s="77" t="s">
        <v>61</v>
      </c>
      <c r="Y24" s="6" t="s">
        <v>4</v>
      </c>
      <c r="Z24" s="7">
        <v>26</v>
      </c>
      <c r="AA24" s="43"/>
      <c r="AB24" s="34" t="s">
        <v>61</v>
      </c>
      <c r="AG24" s="11"/>
      <c r="AH24" s="12"/>
      <c r="AI24" s="35"/>
      <c r="AJ24" s="36"/>
      <c r="AK24" s="11"/>
      <c r="AL24" s="12"/>
      <c r="AM24" s="35"/>
      <c r="AN24" s="36"/>
    </row>
    <row r="25" spans="1:40" ht="20.100000000000001" customHeight="1" thickTop="1" thickBot="1" x14ac:dyDescent="0.3">
      <c r="A25" s="6" t="s">
        <v>0</v>
      </c>
      <c r="B25" s="7">
        <v>28</v>
      </c>
      <c r="C25" s="40"/>
      <c r="D25" s="34" t="s">
        <v>61</v>
      </c>
      <c r="I25" s="8" t="s">
        <v>0</v>
      </c>
      <c r="J25" s="9">
        <v>30</v>
      </c>
      <c r="K25" s="41"/>
      <c r="L25" s="70" t="s">
        <v>61</v>
      </c>
      <c r="Y25" s="16"/>
      <c r="Z25" s="17"/>
      <c r="AA25" s="39"/>
      <c r="AB25" s="38"/>
      <c r="AG25" s="8" t="s">
        <v>0</v>
      </c>
      <c r="AH25" s="9">
        <v>31</v>
      </c>
      <c r="AI25" s="41"/>
      <c r="AJ25" s="70" t="s">
        <v>61</v>
      </c>
      <c r="AK25" s="6" t="s">
        <v>0</v>
      </c>
      <c r="AL25" s="7">
        <v>29</v>
      </c>
      <c r="AM25" s="40"/>
      <c r="AN25" s="34" t="s">
        <v>61</v>
      </c>
    </row>
    <row r="26" spans="1:40" ht="20.100000000000001" customHeight="1" thickTop="1" x14ac:dyDescent="0.25">
      <c r="A26" s="6" t="s">
        <v>1</v>
      </c>
      <c r="B26" s="7">
        <v>29</v>
      </c>
      <c r="C26" s="40"/>
      <c r="D26" s="34" t="s">
        <v>61</v>
      </c>
      <c r="Y26" s="6" t="s">
        <v>0</v>
      </c>
      <c r="Z26" s="7">
        <v>30</v>
      </c>
      <c r="AA26" s="40"/>
      <c r="AB26" s="34" t="s">
        <v>61</v>
      </c>
      <c r="AK26" s="6" t="s">
        <v>1</v>
      </c>
      <c r="AL26" s="7">
        <v>30</v>
      </c>
      <c r="AM26" s="71"/>
      <c r="AN26" s="72" t="s">
        <v>61</v>
      </c>
    </row>
    <row r="27" spans="1:40" ht="20.100000000000001" customHeight="1" thickBot="1" x14ac:dyDescent="0.3">
      <c r="A27" s="8" t="s">
        <v>2</v>
      </c>
      <c r="B27" s="9">
        <v>30</v>
      </c>
      <c r="C27" s="41"/>
      <c r="D27" s="70" t="s">
        <v>61</v>
      </c>
      <c r="Y27" s="8" t="s">
        <v>1</v>
      </c>
      <c r="Z27" s="9">
        <v>31</v>
      </c>
      <c r="AA27" s="41"/>
      <c r="AB27" s="77" t="s">
        <v>61</v>
      </c>
      <c r="AK27" s="8" t="s">
        <v>2</v>
      </c>
      <c r="AL27" s="9">
        <v>31</v>
      </c>
      <c r="AM27" s="41"/>
      <c r="AN27" s="70" t="s">
        <v>61</v>
      </c>
    </row>
    <row r="28" spans="1:40" ht="19.5" customHeight="1" thickTop="1" x14ac:dyDescent="0.25">
      <c r="AA28" s="69"/>
      <c r="AB28" s="69"/>
    </row>
    <row r="29" spans="1:40" ht="20.100000000000001" hidden="1" customHeight="1" x14ac:dyDescent="0.25"/>
    <row r="30" spans="1:40" s="30" customFormat="1" ht="12" hidden="1" customHeight="1" x14ac:dyDescent="0.2">
      <c r="A30" s="26" t="s">
        <v>42</v>
      </c>
      <c r="B30" s="27"/>
      <c r="C30" s="28"/>
      <c r="D30" s="29">
        <f>SUM(D31+D32)</f>
        <v>0</v>
      </c>
      <c r="E30" s="26" t="s">
        <v>42</v>
      </c>
      <c r="F30" s="27"/>
      <c r="G30" s="28"/>
      <c r="H30" s="29">
        <f>SUM(H31+H32)</f>
        <v>0</v>
      </c>
      <c r="I30" s="26" t="s">
        <v>42</v>
      </c>
      <c r="J30" s="27"/>
      <c r="K30" s="28"/>
      <c r="L30" s="29">
        <f>SUM(L31+L32)</f>
        <v>0</v>
      </c>
      <c r="M30" s="26" t="s">
        <v>42</v>
      </c>
      <c r="N30" s="27"/>
      <c r="O30" s="28"/>
      <c r="P30" s="29">
        <f>SUM(P31+P32)</f>
        <v>0</v>
      </c>
      <c r="Q30" s="26" t="s">
        <v>42</v>
      </c>
      <c r="R30" s="27"/>
      <c r="S30" s="28"/>
      <c r="T30" s="29">
        <f>SUM(T31+T32)</f>
        <v>0</v>
      </c>
      <c r="U30" s="26" t="s">
        <v>42</v>
      </c>
      <c r="V30" s="27"/>
      <c r="W30" s="28"/>
      <c r="X30" s="29">
        <f>SUM(X31+X32)</f>
        <v>0</v>
      </c>
      <c r="Y30" s="26" t="s">
        <v>42</v>
      </c>
      <c r="Z30" s="27"/>
      <c r="AA30" s="28"/>
      <c r="AB30" s="29">
        <f>SUM(AB31+AB32)</f>
        <v>0</v>
      </c>
      <c r="AC30" s="26" t="s">
        <v>42</v>
      </c>
      <c r="AD30" s="27"/>
      <c r="AE30" s="28"/>
      <c r="AF30" s="29">
        <f>SUM(AF31+AF32)</f>
        <v>0</v>
      </c>
      <c r="AG30" s="26" t="s">
        <v>42</v>
      </c>
      <c r="AH30" s="27"/>
      <c r="AI30" s="28"/>
      <c r="AJ30" s="29">
        <f>SUM(AJ31+AJ32)</f>
        <v>0</v>
      </c>
      <c r="AK30" s="26" t="s">
        <v>42</v>
      </c>
      <c r="AL30" s="27"/>
      <c r="AM30" s="28"/>
      <c r="AN30" s="29">
        <f>SUM(AN31+AN32)</f>
        <v>0</v>
      </c>
    </row>
    <row r="31" spans="1:40" s="30" customFormat="1" ht="12" hidden="1" customHeight="1" x14ac:dyDescent="0.2">
      <c r="A31" s="26" t="s">
        <v>43</v>
      </c>
      <c r="B31" s="27"/>
      <c r="C31" s="28"/>
      <c r="D31" s="29">
        <f>COUNTIF(D2:D27,"Oui")</f>
        <v>0</v>
      </c>
      <c r="E31" s="26" t="s">
        <v>43</v>
      </c>
      <c r="F31" s="27"/>
      <c r="G31" s="28"/>
      <c r="H31" s="29">
        <f>COUNTIF(H2:H27,"Oui")</f>
        <v>0</v>
      </c>
      <c r="I31" s="26" t="s">
        <v>43</v>
      </c>
      <c r="J31" s="27"/>
      <c r="K31" s="28"/>
      <c r="L31" s="29">
        <f>COUNTIF(L2:L27,"Oui")</f>
        <v>0</v>
      </c>
      <c r="M31" s="26" t="s">
        <v>43</v>
      </c>
      <c r="N31" s="27"/>
      <c r="O31" s="28"/>
      <c r="P31" s="29">
        <f>COUNTIF(P2:P27,"Oui")</f>
        <v>0</v>
      </c>
      <c r="Q31" s="26" t="s">
        <v>43</v>
      </c>
      <c r="R31" s="27"/>
      <c r="S31" s="28"/>
      <c r="T31" s="29">
        <f>COUNTIF(T2:T27,"Oui")</f>
        <v>0</v>
      </c>
      <c r="U31" s="26" t="s">
        <v>43</v>
      </c>
      <c r="V31" s="27"/>
      <c r="W31" s="28"/>
      <c r="X31" s="29">
        <f>COUNTIF(X2:X27,"Oui")</f>
        <v>0</v>
      </c>
      <c r="Y31" s="26" t="s">
        <v>43</v>
      </c>
      <c r="Z31" s="27"/>
      <c r="AA31" s="28"/>
      <c r="AB31" s="29">
        <f>COUNTIF(AB2:AB27,"Oui")</f>
        <v>0</v>
      </c>
      <c r="AC31" s="26" t="s">
        <v>43</v>
      </c>
      <c r="AD31" s="27"/>
      <c r="AE31" s="28"/>
      <c r="AF31" s="29">
        <f>COUNTIF(AF2:AF27,"Oui")</f>
        <v>0</v>
      </c>
      <c r="AG31" s="26" t="s">
        <v>43</v>
      </c>
      <c r="AH31" s="27"/>
      <c r="AI31" s="28"/>
      <c r="AJ31" s="29">
        <f>COUNTIF(AJ2:AJ27,"Oui")</f>
        <v>0</v>
      </c>
      <c r="AK31" s="26" t="s">
        <v>43</v>
      </c>
      <c r="AL31" s="27"/>
      <c r="AM31" s="28"/>
      <c r="AN31" s="29">
        <f>COUNTIF(AN2:AN27,"Oui")</f>
        <v>0</v>
      </c>
    </row>
    <row r="32" spans="1:40" s="30" customFormat="1" ht="12" hidden="1" customHeight="1" x14ac:dyDescent="0.2">
      <c r="A32" s="26" t="s">
        <v>44</v>
      </c>
      <c r="B32" s="27"/>
      <c r="C32" s="28"/>
      <c r="D32" s="29">
        <f>COUNTIF(D2:D27,"Non")</f>
        <v>0</v>
      </c>
      <c r="E32" s="26" t="s">
        <v>44</v>
      </c>
      <c r="F32" s="27"/>
      <c r="G32" s="28"/>
      <c r="H32" s="29">
        <f>COUNTIF(H2:H27,"Non")</f>
        <v>0</v>
      </c>
      <c r="I32" s="26" t="s">
        <v>44</v>
      </c>
      <c r="J32" s="27"/>
      <c r="K32" s="28"/>
      <c r="L32" s="29">
        <f>COUNTIF(L2:L27,"Non")</f>
        <v>0</v>
      </c>
      <c r="M32" s="26" t="s">
        <v>44</v>
      </c>
      <c r="N32" s="27"/>
      <c r="O32" s="28"/>
      <c r="P32" s="29">
        <f>COUNTIF(P2:P27,"Non")</f>
        <v>0</v>
      </c>
      <c r="Q32" s="26" t="s">
        <v>44</v>
      </c>
      <c r="R32" s="27"/>
      <c r="S32" s="28"/>
      <c r="T32" s="29">
        <f>COUNTIF(T2:T27,"Non")</f>
        <v>0</v>
      </c>
      <c r="U32" s="26" t="s">
        <v>44</v>
      </c>
      <c r="V32" s="27"/>
      <c r="W32" s="28"/>
      <c r="X32" s="29">
        <f>COUNTIF(X2:X27,"Non")</f>
        <v>0</v>
      </c>
      <c r="Y32" s="26" t="s">
        <v>44</v>
      </c>
      <c r="Z32" s="27"/>
      <c r="AA32" s="28"/>
      <c r="AB32" s="29">
        <f>COUNTIF(AB2:AB27,"Non")</f>
        <v>0</v>
      </c>
      <c r="AC32" s="26" t="s">
        <v>44</v>
      </c>
      <c r="AD32" s="27"/>
      <c r="AE32" s="28"/>
      <c r="AF32" s="29">
        <f>COUNTIF(AF2:AF27,"Non")</f>
        <v>0</v>
      </c>
      <c r="AG32" s="26" t="s">
        <v>44</v>
      </c>
      <c r="AH32" s="27"/>
      <c r="AI32" s="28"/>
      <c r="AJ32" s="29">
        <f>COUNTIF(AJ2:AJ27,"Non")</f>
        <v>0</v>
      </c>
      <c r="AK32" s="26" t="s">
        <v>44</v>
      </c>
      <c r="AL32" s="27"/>
      <c r="AM32" s="28"/>
      <c r="AN32" s="29">
        <f>COUNTIF(AN2:AN27,"Non")</f>
        <v>0</v>
      </c>
    </row>
    <row r="33" spans="1:40" s="30" customFormat="1" ht="12" hidden="1" customHeight="1" x14ac:dyDescent="0.2">
      <c r="A33" s="27"/>
      <c r="B33" s="27"/>
      <c r="C33" s="28"/>
      <c r="D33" s="29"/>
      <c r="E33" s="27"/>
      <c r="F33" s="27"/>
      <c r="G33" s="28"/>
      <c r="H33" s="29"/>
      <c r="I33" s="27"/>
      <c r="J33" s="27"/>
      <c r="K33" s="28"/>
      <c r="L33" s="29"/>
      <c r="M33" s="27"/>
      <c r="N33" s="27"/>
      <c r="O33" s="28"/>
      <c r="P33" s="29"/>
      <c r="Q33" s="27"/>
      <c r="R33" s="27"/>
      <c r="S33" s="28"/>
      <c r="T33" s="29"/>
      <c r="U33" s="27"/>
      <c r="V33" s="27"/>
      <c r="W33" s="28"/>
      <c r="X33" s="29"/>
      <c r="Y33" s="27"/>
      <c r="Z33" s="27"/>
      <c r="AA33" s="28"/>
      <c r="AB33" s="29"/>
      <c r="AC33" s="27"/>
      <c r="AD33" s="27"/>
      <c r="AE33" s="28"/>
      <c r="AF33" s="29"/>
      <c r="AG33" s="27"/>
      <c r="AH33" s="27"/>
      <c r="AI33" s="28"/>
      <c r="AJ33" s="29"/>
      <c r="AK33" s="27"/>
      <c r="AL33" s="27"/>
      <c r="AM33" s="28"/>
      <c r="AN33" s="29"/>
    </row>
    <row r="34" spans="1:40" ht="15.75" thickBot="1" x14ac:dyDescent="0.3"/>
    <row r="35" spans="1:40" s="21" customFormat="1" ht="15.75" thickBot="1" x14ac:dyDescent="0.3">
      <c r="A35" s="22" t="s">
        <v>14</v>
      </c>
      <c r="B35" s="23"/>
      <c r="C35" s="20">
        <f>SUM(C2:C27)</f>
        <v>0</v>
      </c>
      <c r="E35" s="22" t="s">
        <v>14</v>
      </c>
      <c r="F35" s="23"/>
      <c r="G35" s="20">
        <f>SUM(G2:G26)</f>
        <v>0</v>
      </c>
      <c r="I35" s="22" t="s">
        <v>14</v>
      </c>
      <c r="J35" s="23"/>
      <c r="K35" s="20">
        <f>SUM(K2:K26)</f>
        <v>0</v>
      </c>
      <c r="M35" s="22" t="s">
        <v>14</v>
      </c>
      <c r="N35" s="23"/>
      <c r="O35" s="20">
        <f>SUM(O2:O26)</f>
        <v>0</v>
      </c>
      <c r="Q35" s="22" t="s">
        <v>14</v>
      </c>
      <c r="R35" s="23"/>
      <c r="S35" s="20">
        <f>SUM(S2:S26)</f>
        <v>0</v>
      </c>
      <c r="U35" s="22" t="s">
        <v>14</v>
      </c>
      <c r="V35" s="23"/>
      <c r="W35" s="20">
        <f>SUM(W2:W26)</f>
        <v>0</v>
      </c>
      <c r="Y35" s="22" t="s">
        <v>14</v>
      </c>
      <c r="Z35" s="23"/>
      <c r="AA35" s="20">
        <f>SUM(AA2:AA27)</f>
        <v>0</v>
      </c>
      <c r="AC35" s="22" t="s">
        <v>14</v>
      </c>
      <c r="AD35" s="23"/>
      <c r="AE35" s="20">
        <f>SUM(AE2:AE26)</f>
        <v>0</v>
      </c>
      <c r="AG35" s="22" t="s">
        <v>14</v>
      </c>
      <c r="AH35" s="23"/>
      <c r="AI35" s="20">
        <f>SUM(AI2:AI26)</f>
        <v>0</v>
      </c>
      <c r="AK35" s="22" t="s">
        <v>14</v>
      </c>
      <c r="AL35" s="23"/>
      <c r="AM35" s="20">
        <f>SUM(AM2:AM27)</f>
        <v>0</v>
      </c>
    </row>
    <row r="36" spans="1:40" s="21" customFormat="1" ht="22.5" customHeight="1" thickBot="1" x14ac:dyDescent="0.3">
      <c r="A36" s="22" t="s">
        <v>13</v>
      </c>
      <c r="B36" s="23"/>
      <c r="C36" s="20">
        <f>SUMIF(D2:D27,"Oui",C2:C27)</f>
        <v>0</v>
      </c>
      <c r="E36" s="22" t="s">
        <v>13</v>
      </c>
      <c r="F36" s="23"/>
      <c r="G36" s="20">
        <f>SUMIF(H2:H26,"Oui",G2:G26)</f>
        <v>0</v>
      </c>
      <c r="I36" s="22" t="s">
        <v>13</v>
      </c>
      <c r="J36" s="23"/>
      <c r="K36" s="20">
        <f>SUMIF(L2:L26,"Oui",K2:K26)</f>
        <v>0</v>
      </c>
      <c r="M36" s="22" t="s">
        <v>13</v>
      </c>
      <c r="N36" s="23"/>
      <c r="O36" s="20">
        <f>SUMIF(P2:P26,"Oui",O2:O26)</f>
        <v>0</v>
      </c>
      <c r="Q36" s="22" t="s">
        <v>13</v>
      </c>
      <c r="R36" s="23"/>
      <c r="S36" s="20">
        <f>SUMIF(T2:T26,"Oui",S2:S26)</f>
        <v>0</v>
      </c>
      <c r="U36" s="22" t="s">
        <v>13</v>
      </c>
      <c r="V36" s="23"/>
      <c r="W36" s="20">
        <f>SUMIF(X2:X26,"Oui",W2:W26)</f>
        <v>0</v>
      </c>
      <c r="Y36" s="22" t="s">
        <v>13</v>
      </c>
      <c r="Z36" s="23"/>
      <c r="AA36" s="20">
        <f>SUMIF(AB2:AB27,"Oui",AA2:AA27)</f>
        <v>0</v>
      </c>
      <c r="AC36" s="22" t="s">
        <v>13</v>
      </c>
      <c r="AD36" s="23"/>
      <c r="AE36" s="20">
        <f>SUMIF(AF2:AF26,"Oui",AE2:AE26)</f>
        <v>0</v>
      </c>
      <c r="AG36" s="22" t="s">
        <v>13</v>
      </c>
      <c r="AH36" s="23"/>
      <c r="AI36" s="20">
        <f>SUMIF(AJ2:AJ26,"Oui",AI2:AI26)</f>
        <v>0</v>
      </c>
      <c r="AK36" s="22" t="s">
        <v>13</v>
      </c>
      <c r="AL36" s="23"/>
      <c r="AM36" s="20">
        <f>SUMIF(AN2:AN27,"Oui",AM2:AM27)</f>
        <v>0</v>
      </c>
    </row>
    <row r="37" spans="1:40" s="21" customFormat="1" ht="30.75" thickBot="1" x14ac:dyDescent="0.3">
      <c r="A37" s="24" t="s">
        <v>15</v>
      </c>
      <c r="B37" s="23"/>
      <c r="C37" s="20">
        <f>SUMIF(D2:D27,"Non",C2:C27)</f>
        <v>0</v>
      </c>
      <c r="E37" s="24" t="s">
        <v>15</v>
      </c>
      <c r="F37" s="23"/>
      <c r="G37" s="20">
        <f>SUMIF(H2:H26,"Non",G2:G26)</f>
        <v>0</v>
      </c>
      <c r="I37" s="24" t="s">
        <v>15</v>
      </c>
      <c r="J37" s="23"/>
      <c r="K37" s="20">
        <f>SUMIF(L2:L26,"Non",K2:K26)</f>
        <v>0</v>
      </c>
      <c r="M37" s="24" t="s">
        <v>15</v>
      </c>
      <c r="N37" s="23"/>
      <c r="O37" s="20">
        <f>SUMIF(P2:P26,"Non",O2:O26)</f>
        <v>0</v>
      </c>
      <c r="Q37" s="24" t="s">
        <v>15</v>
      </c>
      <c r="R37" s="23"/>
      <c r="S37" s="20">
        <f>SUMIF(T2:T26,"Non",S2:S26)</f>
        <v>0</v>
      </c>
      <c r="U37" s="24" t="s">
        <v>15</v>
      </c>
      <c r="V37" s="23"/>
      <c r="W37" s="20">
        <f>SUMIF(X2:X26,"Non",W2:W26)</f>
        <v>0</v>
      </c>
      <c r="Y37" s="24" t="s">
        <v>15</v>
      </c>
      <c r="Z37" s="23"/>
      <c r="AA37" s="20">
        <f>SUMIF(AB2:AB27,"Non",AA2:AA27)</f>
        <v>0</v>
      </c>
      <c r="AC37" s="24" t="s">
        <v>15</v>
      </c>
      <c r="AD37" s="23"/>
      <c r="AE37" s="20">
        <f>SUMIF(AF2:AF26,"Non",AE2:AE26)</f>
        <v>0</v>
      </c>
      <c r="AG37" s="24" t="s">
        <v>15</v>
      </c>
      <c r="AH37" s="23"/>
      <c r="AI37" s="20">
        <f>SUMIF(AJ2:AJ26,"Non",AI2:AI26)</f>
        <v>0</v>
      </c>
      <c r="AK37" s="24" t="s">
        <v>15</v>
      </c>
      <c r="AL37" s="23"/>
      <c r="AM37" s="20">
        <f>SUMIF(AN2:AN27,"Non",AM2:AM27)</f>
        <v>0</v>
      </c>
    </row>
    <row r="38" spans="1:40" ht="15.75" thickBot="1" x14ac:dyDescent="0.3"/>
    <row r="39" spans="1:40" ht="39.75" customHeight="1" thickBot="1" x14ac:dyDescent="0.35">
      <c r="A39" s="93" t="s">
        <v>38</v>
      </c>
      <c r="B39" s="94"/>
      <c r="C39" s="18" t="e">
        <f>C35/Frequentation!C33*1000</f>
        <v>#DIV/0!</v>
      </c>
      <c r="E39" s="93" t="s">
        <v>38</v>
      </c>
      <c r="F39" s="94"/>
      <c r="G39" s="18" t="e">
        <f>G35/Frequentation!G33*1000</f>
        <v>#DIV/0!</v>
      </c>
      <c r="I39" s="93" t="s">
        <v>38</v>
      </c>
      <c r="J39" s="94"/>
      <c r="K39" s="18" t="e">
        <f>K35/Frequentation!K33*1000</f>
        <v>#DIV/0!</v>
      </c>
      <c r="M39" s="93" t="s">
        <v>38</v>
      </c>
      <c r="N39" s="94"/>
      <c r="O39" s="18" t="e">
        <f>O35/Frequentation!O33*1000</f>
        <v>#DIV/0!</v>
      </c>
      <c r="Q39" s="93" t="s">
        <v>38</v>
      </c>
      <c r="R39" s="94"/>
      <c r="S39" s="18" t="e">
        <f>S35/Frequentation!S33*1000</f>
        <v>#DIV/0!</v>
      </c>
      <c r="U39" s="93" t="s">
        <v>38</v>
      </c>
      <c r="V39" s="94"/>
      <c r="W39" s="18" t="e">
        <f>W35/Frequentation!W33*1000</f>
        <v>#DIV/0!</v>
      </c>
      <c r="Y39" s="93" t="s">
        <v>38</v>
      </c>
      <c r="Z39" s="94"/>
      <c r="AA39" s="18" t="e">
        <f>AA35/Frequentation!AA33*1000</f>
        <v>#DIV/0!</v>
      </c>
      <c r="AC39" s="93" t="s">
        <v>38</v>
      </c>
      <c r="AD39" s="94"/>
      <c r="AE39" s="18" t="e">
        <f>AE35/Frequentation!AE33*1000</f>
        <v>#DIV/0!</v>
      </c>
      <c r="AG39" s="93" t="s">
        <v>38</v>
      </c>
      <c r="AH39" s="94"/>
      <c r="AI39" s="18" t="e">
        <f>AI35/Frequentation!AI33*1000</f>
        <v>#DIV/0!</v>
      </c>
      <c r="AK39" s="93" t="s">
        <v>38</v>
      </c>
      <c r="AL39" s="97"/>
      <c r="AM39" s="18" t="e">
        <f>AM35/Frequentation!AM33*1000</f>
        <v>#DIV/0!</v>
      </c>
    </row>
    <row r="40" spans="1:40" ht="38.25" customHeight="1" thickBot="1" x14ac:dyDescent="0.35">
      <c r="A40" s="95" t="s">
        <v>35</v>
      </c>
      <c r="B40" s="96"/>
      <c r="C40" s="18" t="e">
        <f>C36/Frequentation!C34*1000</f>
        <v>#DIV/0!</v>
      </c>
      <c r="E40" s="95" t="s">
        <v>35</v>
      </c>
      <c r="F40" s="96"/>
      <c r="G40" s="18" t="e">
        <f>G36/Frequentation!G34*1000</f>
        <v>#DIV/0!</v>
      </c>
      <c r="I40" s="95" t="s">
        <v>35</v>
      </c>
      <c r="J40" s="96"/>
      <c r="K40" s="18" t="e">
        <f>K36/Frequentation!K34*1000</f>
        <v>#DIV/0!</v>
      </c>
      <c r="M40" s="95" t="s">
        <v>35</v>
      </c>
      <c r="N40" s="96"/>
      <c r="O40" s="18" t="e">
        <f>O36/Frequentation!O34*1000</f>
        <v>#DIV/0!</v>
      </c>
      <c r="Q40" s="95" t="s">
        <v>35</v>
      </c>
      <c r="R40" s="96"/>
      <c r="S40" s="18" t="e">
        <f>S36/Frequentation!S34*1000</f>
        <v>#DIV/0!</v>
      </c>
      <c r="U40" s="95" t="s">
        <v>35</v>
      </c>
      <c r="V40" s="96"/>
      <c r="W40" s="18" t="e">
        <f>W36/Frequentation!W34*1000</f>
        <v>#DIV/0!</v>
      </c>
      <c r="Y40" s="95" t="s">
        <v>35</v>
      </c>
      <c r="Z40" s="96"/>
      <c r="AA40" s="18" t="e">
        <f>AA36/Frequentation!AA34*1000</f>
        <v>#DIV/0!</v>
      </c>
      <c r="AC40" s="95" t="s">
        <v>35</v>
      </c>
      <c r="AD40" s="96"/>
      <c r="AE40" s="18" t="e">
        <f>AE36/Frequentation!AE34*1000</f>
        <v>#DIV/0!</v>
      </c>
      <c r="AG40" s="95" t="s">
        <v>35</v>
      </c>
      <c r="AH40" s="96"/>
      <c r="AI40" s="18" t="e">
        <f>AI36/Frequentation!AI34*1000</f>
        <v>#DIV/0!</v>
      </c>
      <c r="AK40" s="95" t="s">
        <v>35</v>
      </c>
      <c r="AL40" s="96"/>
      <c r="AM40" s="18" t="e">
        <f>AM36/Frequentation!AM34*1000</f>
        <v>#DIV/0!</v>
      </c>
    </row>
    <row r="41" spans="1:40" ht="39.75" customHeight="1" thickBot="1" x14ac:dyDescent="0.35">
      <c r="A41" s="95" t="s">
        <v>36</v>
      </c>
      <c r="B41" s="96"/>
      <c r="C41" s="18" t="e">
        <f>C37/Frequentation!C35*1000</f>
        <v>#DIV/0!</v>
      </c>
      <c r="E41" s="95" t="s">
        <v>36</v>
      </c>
      <c r="F41" s="96"/>
      <c r="G41" s="18" t="e">
        <f>G37/Frequentation!G35*1000</f>
        <v>#DIV/0!</v>
      </c>
      <c r="I41" s="95" t="s">
        <v>36</v>
      </c>
      <c r="J41" s="96"/>
      <c r="K41" s="18" t="e">
        <f>K37/Frequentation!K35*1000</f>
        <v>#DIV/0!</v>
      </c>
      <c r="M41" s="95" t="s">
        <v>36</v>
      </c>
      <c r="N41" s="96"/>
      <c r="O41" s="18" t="e">
        <f>O37/Frequentation!O35*1000</f>
        <v>#DIV/0!</v>
      </c>
      <c r="Q41" s="95" t="s">
        <v>36</v>
      </c>
      <c r="R41" s="96"/>
      <c r="S41" s="18" t="e">
        <f>S37/Frequentation!S35*1000</f>
        <v>#DIV/0!</v>
      </c>
      <c r="U41" s="95" t="s">
        <v>36</v>
      </c>
      <c r="V41" s="96"/>
      <c r="W41" s="18" t="e">
        <f>W37/Frequentation!W35*1000</f>
        <v>#DIV/0!</v>
      </c>
      <c r="Y41" s="95" t="s">
        <v>36</v>
      </c>
      <c r="Z41" s="96"/>
      <c r="AA41" s="18" t="e">
        <f>AA37/Frequentation!AA35*1000</f>
        <v>#DIV/0!</v>
      </c>
      <c r="AC41" s="95" t="s">
        <v>36</v>
      </c>
      <c r="AD41" s="96"/>
      <c r="AE41" s="18" t="e">
        <f>AE37/Frequentation!AE35*1000</f>
        <v>#DIV/0!</v>
      </c>
      <c r="AG41" s="95" t="s">
        <v>36</v>
      </c>
      <c r="AH41" s="96"/>
      <c r="AI41" s="18" t="e">
        <f>AI37/Frequentation!AI35*1000</f>
        <v>#DIV/0!</v>
      </c>
      <c r="AK41" s="95" t="s">
        <v>36</v>
      </c>
      <c r="AL41" s="96"/>
      <c r="AM41" s="18" t="e">
        <f>AM37/Frequentation!AM35*1000</f>
        <v>#DIV/0!</v>
      </c>
    </row>
  </sheetData>
  <sheetProtection password="C576" sheet="1" objects="1" scenarios="1"/>
  <mergeCells count="40">
    <mergeCell ref="U1:W1"/>
    <mergeCell ref="Y1:AA1"/>
    <mergeCell ref="AC1:AE1"/>
    <mergeCell ref="AG1:AI1"/>
    <mergeCell ref="AK1:AM1"/>
    <mergeCell ref="A1:C1"/>
    <mergeCell ref="E1:G1"/>
    <mergeCell ref="I1:K1"/>
    <mergeCell ref="M1:O1"/>
    <mergeCell ref="Q1:S1"/>
    <mergeCell ref="I39:J39"/>
    <mergeCell ref="I40:J40"/>
    <mergeCell ref="I41:J41"/>
    <mergeCell ref="M39:N39"/>
    <mergeCell ref="M40:N40"/>
    <mergeCell ref="M41:N41"/>
    <mergeCell ref="Q39:R39"/>
    <mergeCell ref="Q40:R40"/>
    <mergeCell ref="Q41:R41"/>
    <mergeCell ref="U39:V39"/>
    <mergeCell ref="U40:V40"/>
    <mergeCell ref="U41:V41"/>
    <mergeCell ref="Y39:Z39"/>
    <mergeCell ref="Y40:Z40"/>
    <mergeCell ref="Y41:Z41"/>
    <mergeCell ref="AC39:AD39"/>
    <mergeCell ref="AC40:AD40"/>
    <mergeCell ref="AC41:AD41"/>
    <mergeCell ref="AG39:AH39"/>
    <mergeCell ref="AG40:AH40"/>
    <mergeCell ref="AG41:AH41"/>
    <mergeCell ref="AK39:AL39"/>
    <mergeCell ref="AK40:AL40"/>
    <mergeCell ref="AK41:AL41"/>
    <mergeCell ref="E39:F39"/>
    <mergeCell ref="E40:F40"/>
    <mergeCell ref="E41:F41"/>
    <mergeCell ref="A39:B39"/>
    <mergeCell ref="A40:B40"/>
    <mergeCell ref="A41:B41"/>
  </mergeCells>
  <dataValidations count="2">
    <dataValidation type="list" allowBlank="1" showInputMessage="1" showErrorMessage="1" sqref="H2:H3">
      <formula1>"0,Oui,Non"</formula1>
    </dataValidation>
    <dataValidation type="list" allowBlank="1" showInputMessage="1" showErrorMessage="1" sqref="AJ25 D13:D17 L8:L11 AN25:AN27 D19:D23 AB26:AB27 H5:H9 L13:L17 L19:L23 L2:L6 H11:H15 P7:P11 L25 T14:T18 T20:T24 T2:T6 T8:T12 P13:P17 X2:X6 X9:X13 AB14:AB18 AB8:AB12 AB2:AB6 AF2:AF3 AB20:AB24 AJ2:AJ6 AJ19:AJ23 AN19:AN23 AN13:AN17 AN7:AN11 AF11:AF15 AN2:AN5 AF5:AF8 P2:P5 D25:D27 AJ8:AJ11 AJ13:AJ17 D2:D5 D7:D11">
      <formula1>"_,Oui,Non"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zoomScale="75" zoomScaleNormal="75" workbookViewId="0">
      <selection activeCell="C16" sqref="C16"/>
    </sheetView>
  </sheetViews>
  <sheetFormatPr baseColWidth="10" defaultRowHeight="15" x14ac:dyDescent="0.25"/>
  <cols>
    <col min="2" max="2" width="3.7109375" customWidth="1"/>
    <col min="3" max="3" width="17.85546875" customWidth="1"/>
    <col min="4" max="4" width="4.7109375" customWidth="1"/>
    <col min="6" max="6" width="3.7109375" customWidth="1"/>
    <col min="7" max="7" width="16.28515625" customWidth="1"/>
    <col min="8" max="8" width="4.7109375" customWidth="1"/>
    <col min="10" max="10" width="3.7109375" customWidth="1"/>
    <col min="11" max="11" width="17" customWidth="1"/>
    <col min="12" max="12" width="4.28515625" customWidth="1"/>
    <col min="14" max="14" width="3.7109375" customWidth="1"/>
    <col min="15" max="15" width="17.42578125" customWidth="1"/>
    <col min="16" max="16" width="4.28515625" customWidth="1"/>
    <col min="18" max="18" width="3.7109375" customWidth="1"/>
    <col min="19" max="19" width="17.42578125" customWidth="1"/>
    <col min="20" max="20" width="4.28515625" customWidth="1"/>
    <col min="22" max="22" width="3.7109375" customWidth="1"/>
    <col min="23" max="23" width="17.42578125" customWidth="1"/>
    <col min="24" max="24" width="4.28515625" customWidth="1"/>
    <col min="26" max="26" width="3.7109375" customWidth="1"/>
    <col min="27" max="27" width="17.42578125" customWidth="1"/>
    <col min="28" max="28" width="4.28515625" customWidth="1"/>
    <col min="30" max="30" width="3.7109375" customWidth="1"/>
    <col min="31" max="31" width="17.42578125" customWidth="1"/>
    <col min="32" max="32" width="4.28515625" customWidth="1"/>
    <col min="34" max="34" width="3.7109375" customWidth="1"/>
    <col min="35" max="35" width="17.42578125" customWidth="1"/>
    <col min="36" max="36" width="4.28515625" customWidth="1"/>
    <col min="38" max="38" width="3.7109375" customWidth="1"/>
    <col min="39" max="39" width="17.42578125" customWidth="1"/>
    <col min="40" max="40" width="4.28515625" customWidth="1"/>
  </cols>
  <sheetData>
    <row r="1" spans="1:40" ht="123" customHeight="1" thickTop="1" x14ac:dyDescent="0.25">
      <c r="A1" s="98" t="s">
        <v>9</v>
      </c>
      <c r="B1" s="99"/>
      <c r="C1" s="99"/>
      <c r="D1" s="13" t="s">
        <v>51</v>
      </c>
      <c r="E1" s="98" t="s">
        <v>10</v>
      </c>
      <c r="F1" s="99"/>
      <c r="G1" s="99"/>
      <c r="H1" s="13" t="s">
        <v>51</v>
      </c>
      <c r="I1" s="98" t="s">
        <v>11</v>
      </c>
      <c r="J1" s="99"/>
      <c r="K1" s="99"/>
      <c r="L1" s="13" t="s">
        <v>51</v>
      </c>
      <c r="M1" s="98" t="s">
        <v>12</v>
      </c>
      <c r="N1" s="99"/>
      <c r="O1" s="99"/>
      <c r="P1" s="13" t="s">
        <v>51</v>
      </c>
      <c r="Q1" s="98" t="s">
        <v>45</v>
      </c>
      <c r="R1" s="99"/>
      <c r="S1" s="99"/>
      <c r="T1" s="13" t="s">
        <v>51</v>
      </c>
      <c r="U1" s="98" t="s">
        <v>46</v>
      </c>
      <c r="V1" s="99"/>
      <c r="W1" s="99"/>
      <c r="X1" s="13" t="s">
        <v>51</v>
      </c>
      <c r="Y1" s="98" t="s">
        <v>47</v>
      </c>
      <c r="Z1" s="99"/>
      <c r="AA1" s="99"/>
      <c r="AB1" s="13" t="s">
        <v>51</v>
      </c>
      <c r="AC1" s="98" t="s">
        <v>48</v>
      </c>
      <c r="AD1" s="99"/>
      <c r="AE1" s="99"/>
      <c r="AF1" s="13" t="s">
        <v>51</v>
      </c>
      <c r="AG1" s="98" t="s">
        <v>49</v>
      </c>
      <c r="AH1" s="99"/>
      <c r="AI1" s="99"/>
      <c r="AJ1" s="13" t="s">
        <v>51</v>
      </c>
      <c r="AK1" s="98" t="s">
        <v>50</v>
      </c>
      <c r="AL1" s="99"/>
      <c r="AM1" s="99"/>
      <c r="AN1" s="13" t="s">
        <v>51</v>
      </c>
    </row>
    <row r="2" spans="1:40" ht="20.100000000000001" customHeight="1" x14ac:dyDescent="0.25">
      <c r="A2" s="6" t="s">
        <v>1</v>
      </c>
      <c r="B2" s="7">
        <v>1</v>
      </c>
      <c r="C2" s="85"/>
      <c r="D2" s="48" t="str">
        <f>'Poids déchets'!D2</f>
        <v>_</v>
      </c>
      <c r="E2" s="6" t="s">
        <v>3</v>
      </c>
      <c r="F2" s="7">
        <v>1</v>
      </c>
      <c r="G2" s="85"/>
      <c r="H2" s="48" t="str">
        <f>'Poids déchets'!H2</f>
        <v>_</v>
      </c>
      <c r="I2" s="6" t="s">
        <v>0</v>
      </c>
      <c r="J2" s="7">
        <v>2</v>
      </c>
      <c r="K2" s="85"/>
      <c r="L2" s="48" t="str">
        <f>'Poids déchets'!L2</f>
        <v>_</v>
      </c>
      <c r="M2" s="6" t="s">
        <v>1</v>
      </c>
      <c r="N2" s="7">
        <v>1</v>
      </c>
      <c r="O2" s="85"/>
      <c r="P2" s="48" t="str">
        <f>'Poids déchets'!P2</f>
        <v>_</v>
      </c>
      <c r="Q2" s="6" t="s">
        <v>0</v>
      </c>
      <c r="R2" s="7">
        <v>4</v>
      </c>
      <c r="S2" s="85"/>
      <c r="T2" s="48" t="str">
        <f>'Poids déchets'!T2</f>
        <v>_</v>
      </c>
      <c r="U2" s="6" t="s">
        <v>0</v>
      </c>
      <c r="V2" s="7">
        <v>1</v>
      </c>
      <c r="W2" s="85"/>
      <c r="X2" s="48" t="str">
        <f>'Poids déchets'!X2</f>
        <v>_</v>
      </c>
      <c r="Y2" s="6" t="s">
        <v>0</v>
      </c>
      <c r="Z2" s="7">
        <v>1</v>
      </c>
      <c r="AA2" s="85"/>
      <c r="AB2" s="48" t="str">
        <f>'Poids déchets'!AB2</f>
        <v>_</v>
      </c>
      <c r="AC2" s="6" t="s">
        <v>3</v>
      </c>
      <c r="AD2" s="7">
        <v>1</v>
      </c>
      <c r="AE2" s="85"/>
      <c r="AF2" s="48" t="str">
        <f>'Poids déchets'!AF2</f>
        <v>_</v>
      </c>
      <c r="AG2" s="6" t="s">
        <v>0</v>
      </c>
      <c r="AH2" s="7">
        <v>3</v>
      </c>
      <c r="AI2" s="85"/>
      <c r="AJ2" s="48" t="str">
        <f>'Poids déchets'!AJ2</f>
        <v>_</v>
      </c>
      <c r="AK2" s="6" t="s">
        <v>1</v>
      </c>
      <c r="AL2" s="7">
        <v>1</v>
      </c>
      <c r="AM2" s="85"/>
      <c r="AN2" s="48" t="str">
        <f>'Poids déchets'!AN2</f>
        <v>_</v>
      </c>
    </row>
    <row r="3" spans="1:40" ht="20.100000000000001" customHeight="1" x14ac:dyDescent="0.25">
      <c r="A3" s="6" t="s">
        <v>2</v>
      </c>
      <c r="B3" s="7">
        <v>2</v>
      </c>
      <c r="C3" s="85"/>
      <c r="D3" s="48" t="str">
        <f>'Poids déchets'!D3</f>
        <v>_</v>
      </c>
      <c r="E3" s="6" t="s">
        <v>4</v>
      </c>
      <c r="F3" s="7">
        <v>2</v>
      </c>
      <c r="G3" s="85"/>
      <c r="H3" s="48" t="str">
        <f>'Poids déchets'!H3</f>
        <v>_</v>
      </c>
      <c r="I3" s="6" t="s">
        <v>1</v>
      </c>
      <c r="J3" s="7">
        <v>3</v>
      </c>
      <c r="K3" s="85"/>
      <c r="L3" s="48" t="str">
        <f>'Poids déchets'!L3</f>
        <v>_</v>
      </c>
      <c r="M3" s="6" t="s">
        <v>2</v>
      </c>
      <c r="N3" s="7">
        <v>2</v>
      </c>
      <c r="O3" s="85"/>
      <c r="P3" s="48" t="str">
        <f>'Poids déchets'!P3</f>
        <v>_</v>
      </c>
      <c r="Q3" s="6" t="s">
        <v>1</v>
      </c>
      <c r="R3" s="7">
        <v>5</v>
      </c>
      <c r="S3" s="85"/>
      <c r="T3" s="48" t="str">
        <f>'Poids déchets'!T3</f>
        <v>_</v>
      </c>
      <c r="U3" s="6" t="s">
        <v>1</v>
      </c>
      <c r="V3" s="7">
        <v>2</v>
      </c>
      <c r="W3" s="85"/>
      <c r="X3" s="48" t="str">
        <f>'Poids déchets'!X3</f>
        <v>_</v>
      </c>
      <c r="Y3" s="6" t="s">
        <v>1</v>
      </c>
      <c r="Z3" s="7">
        <v>2</v>
      </c>
      <c r="AA3" s="85"/>
      <c r="AB3" s="48" t="str">
        <f>'Poids déchets'!AB3</f>
        <v>_</v>
      </c>
      <c r="AC3" s="6" t="s">
        <v>4</v>
      </c>
      <c r="AD3" s="7">
        <v>2</v>
      </c>
      <c r="AE3" s="85"/>
      <c r="AF3" s="48" t="str">
        <f>'Poids déchets'!AF3</f>
        <v>_</v>
      </c>
      <c r="AG3" s="6" t="s">
        <v>1</v>
      </c>
      <c r="AH3" s="7">
        <v>4</v>
      </c>
      <c r="AI3" s="85"/>
      <c r="AJ3" s="48" t="str">
        <f>'Poids déchets'!AJ3</f>
        <v>_</v>
      </c>
      <c r="AK3" s="6" t="s">
        <v>2</v>
      </c>
      <c r="AL3" s="7">
        <v>2</v>
      </c>
      <c r="AM3" s="85"/>
      <c r="AN3" s="48" t="str">
        <f>'Poids déchets'!AN3</f>
        <v>_</v>
      </c>
    </row>
    <row r="4" spans="1:40" ht="20.100000000000001" customHeight="1" x14ac:dyDescent="0.25">
      <c r="A4" s="6" t="s">
        <v>3</v>
      </c>
      <c r="B4" s="7">
        <v>3</v>
      </c>
      <c r="C4" s="85"/>
      <c r="D4" s="48" t="str">
        <f>'Poids déchets'!D4</f>
        <v>_</v>
      </c>
      <c r="E4" s="11"/>
      <c r="F4" s="12"/>
      <c r="G4" s="86"/>
      <c r="H4" s="51"/>
      <c r="I4" s="6" t="s">
        <v>2</v>
      </c>
      <c r="J4" s="7">
        <v>4</v>
      </c>
      <c r="K4" s="85"/>
      <c r="L4" s="48" t="str">
        <f>'Poids déchets'!L4</f>
        <v>_</v>
      </c>
      <c r="M4" s="6" t="s">
        <v>3</v>
      </c>
      <c r="N4" s="7">
        <v>3</v>
      </c>
      <c r="O4" s="85"/>
      <c r="P4" s="48" t="str">
        <f>'Poids déchets'!P4</f>
        <v>_</v>
      </c>
      <c r="Q4" s="6" t="s">
        <v>2</v>
      </c>
      <c r="R4" s="7">
        <v>6</v>
      </c>
      <c r="S4" s="85"/>
      <c r="T4" s="48" t="str">
        <f>'Poids déchets'!T4</f>
        <v>_</v>
      </c>
      <c r="U4" s="6" t="s">
        <v>2</v>
      </c>
      <c r="V4" s="7">
        <v>3</v>
      </c>
      <c r="W4" s="85"/>
      <c r="X4" s="48" t="str">
        <f>'Poids déchets'!X4</f>
        <v>_</v>
      </c>
      <c r="Y4" s="6" t="s">
        <v>2</v>
      </c>
      <c r="Z4" s="7">
        <v>3</v>
      </c>
      <c r="AA4" s="85"/>
      <c r="AB4" s="48" t="str">
        <f>'Poids déchets'!AB4</f>
        <v>_</v>
      </c>
      <c r="AC4" s="11"/>
      <c r="AD4" s="12"/>
      <c r="AE4" s="86"/>
      <c r="AF4" s="49"/>
      <c r="AG4" s="6" t="s">
        <v>2</v>
      </c>
      <c r="AH4" s="7">
        <v>5</v>
      </c>
      <c r="AI4" s="85"/>
      <c r="AJ4" s="48" t="str">
        <f>'Poids déchets'!AJ4</f>
        <v>_</v>
      </c>
      <c r="AK4" s="6" t="s">
        <v>3</v>
      </c>
      <c r="AL4" s="7">
        <v>3</v>
      </c>
      <c r="AM4" s="85"/>
      <c r="AN4" s="48" t="str">
        <f>'Poids déchets'!AN4</f>
        <v>_</v>
      </c>
    </row>
    <row r="5" spans="1:40" ht="20.100000000000001" customHeight="1" x14ac:dyDescent="0.25">
      <c r="A5" s="6" t="s">
        <v>4</v>
      </c>
      <c r="B5" s="7">
        <v>4</v>
      </c>
      <c r="C5" s="85"/>
      <c r="D5" s="48" t="str">
        <f>'Poids déchets'!D5</f>
        <v>_</v>
      </c>
      <c r="E5" s="6" t="s">
        <v>0</v>
      </c>
      <c r="F5" s="7">
        <v>5</v>
      </c>
      <c r="G5" s="85"/>
      <c r="H5" s="48" t="str">
        <f>'Poids déchets'!H5</f>
        <v>_</v>
      </c>
      <c r="I5" s="6" t="s">
        <v>3</v>
      </c>
      <c r="J5" s="7">
        <v>5</v>
      </c>
      <c r="K5" s="85"/>
      <c r="L5" s="48" t="str">
        <f>'Poids déchets'!L5</f>
        <v>_</v>
      </c>
      <c r="M5" s="6" t="s">
        <v>4</v>
      </c>
      <c r="N5" s="7">
        <v>4</v>
      </c>
      <c r="O5" s="85"/>
      <c r="P5" s="48" t="str">
        <f>'Poids déchets'!P5</f>
        <v>_</v>
      </c>
      <c r="Q5" s="6" t="s">
        <v>3</v>
      </c>
      <c r="R5" s="7">
        <v>7</v>
      </c>
      <c r="S5" s="85"/>
      <c r="T5" s="48" t="str">
        <f>'Poids déchets'!T5</f>
        <v>_</v>
      </c>
      <c r="U5" s="6" t="s">
        <v>3</v>
      </c>
      <c r="V5" s="7">
        <v>4</v>
      </c>
      <c r="W5" s="85"/>
      <c r="X5" s="48" t="str">
        <f>'Poids déchets'!X5</f>
        <v>_</v>
      </c>
      <c r="Y5" s="6" t="s">
        <v>3</v>
      </c>
      <c r="Z5" s="7">
        <v>4</v>
      </c>
      <c r="AA5" s="85"/>
      <c r="AB5" s="48" t="str">
        <f>'Poids déchets'!AB5</f>
        <v>_</v>
      </c>
      <c r="AC5" s="6" t="s">
        <v>1</v>
      </c>
      <c r="AD5" s="7">
        <v>6</v>
      </c>
      <c r="AE5" s="85"/>
      <c r="AF5" s="48" t="str">
        <f>'Poids déchets'!AF5</f>
        <v>_</v>
      </c>
      <c r="AG5" s="6" t="s">
        <v>3</v>
      </c>
      <c r="AH5" s="7">
        <v>6</v>
      </c>
      <c r="AI5" s="85"/>
      <c r="AJ5" s="48" t="str">
        <f>'Poids déchets'!AJ5</f>
        <v>_</v>
      </c>
      <c r="AK5" s="6" t="s">
        <v>4</v>
      </c>
      <c r="AL5" s="7">
        <v>4</v>
      </c>
      <c r="AM5" s="85"/>
      <c r="AN5" s="48" t="str">
        <f>'Poids déchets'!AN5</f>
        <v>_</v>
      </c>
    </row>
    <row r="6" spans="1:40" ht="20.100000000000001" customHeight="1" x14ac:dyDescent="0.25">
      <c r="A6" s="11"/>
      <c r="B6" s="12"/>
      <c r="C6" s="86"/>
      <c r="D6" s="51"/>
      <c r="E6" s="6" t="s">
        <v>1</v>
      </c>
      <c r="F6" s="7">
        <v>6</v>
      </c>
      <c r="G6" s="85"/>
      <c r="H6" s="48" t="str">
        <f>'Poids déchets'!H6</f>
        <v>_</v>
      </c>
      <c r="I6" s="6" t="s">
        <v>4</v>
      </c>
      <c r="J6" s="7">
        <v>6</v>
      </c>
      <c r="K6" s="85"/>
      <c r="L6" s="48" t="str">
        <f>'Poids déchets'!L6</f>
        <v>_</v>
      </c>
      <c r="M6" s="11"/>
      <c r="N6" s="12"/>
      <c r="O6" s="86"/>
      <c r="P6" s="49"/>
      <c r="Q6" s="6" t="s">
        <v>4</v>
      </c>
      <c r="R6" s="7">
        <v>8</v>
      </c>
      <c r="S6" s="85"/>
      <c r="T6" s="48" t="str">
        <f>'Poids déchets'!T6</f>
        <v>_</v>
      </c>
      <c r="U6" s="6" t="s">
        <v>4</v>
      </c>
      <c r="V6" s="7">
        <v>5</v>
      </c>
      <c r="W6" s="85"/>
      <c r="X6" s="48" t="str">
        <f>'Poids déchets'!X6</f>
        <v>_</v>
      </c>
      <c r="Y6" s="6" t="s">
        <v>4</v>
      </c>
      <c r="Z6" s="7">
        <v>5</v>
      </c>
      <c r="AA6" s="85"/>
      <c r="AB6" s="48" t="str">
        <f>'Poids déchets'!AB6</f>
        <v>_</v>
      </c>
      <c r="AC6" s="6" t="s">
        <v>2</v>
      </c>
      <c r="AD6" s="7">
        <v>7</v>
      </c>
      <c r="AE6" s="85"/>
      <c r="AF6" s="48" t="str">
        <f>'Poids déchets'!AF6</f>
        <v>_</v>
      </c>
      <c r="AG6" s="6" t="s">
        <v>4</v>
      </c>
      <c r="AH6" s="7">
        <v>7</v>
      </c>
      <c r="AI6" s="85"/>
      <c r="AJ6" s="48" t="str">
        <f>'Poids déchets'!AJ6</f>
        <v>_</v>
      </c>
      <c r="AK6" s="11"/>
      <c r="AL6" s="12"/>
      <c r="AM6" s="86"/>
      <c r="AN6" s="49"/>
    </row>
    <row r="7" spans="1:40" ht="20.100000000000001" customHeight="1" thickBot="1" x14ac:dyDescent="0.3">
      <c r="A7" s="6" t="s">
        <v>0</v>
      </c>
      <c r="B7" s="7">
        <v>7</v>
      </c>
      <c r="C7" s="85"/>
      <c r="D7" s="48" t="str">
        <f>'Poids déchets'!D7</f>
        <v>_</v>
      </c>
      <c r="E7" s="6" t="s">
        <v>2</v>
      </c>
      <c r="F7" s="7">
        <v>7</v>
      </c>
      <c r="G7" s="85"/>
      <c r="H7" s="48" t="str">
        <f>'Poids déchets'!H7</f>
        <v>_</v>
      </c>
      <c r="I7" s="11"/>
      <c r="J7" s="12"/>
      <c r="K7" s="86"/>
      <c r="L7" s="49"/>
      <c r="M7" s="6" t="s">
        <v>0</v>
      </c>
      <c r="N7" s="7">
        <v>7</v>
      </c>
      <c r="O7" s="85"/>
      <c r="P7" s="48" t="str">
        <f>'Poids déchets'!P7</f>
        <v>_</v>
      </c>
      <c r="Q7" s="11"/>
      <c r="R7" s="12"/>
      <c r="S7" s="86"/>
      <c r="T7" s="49"/>
      <c r="U7" s="11"/>
      <c r="V7" s="12"/>
      <c r="W7" s="86"/>
      <c r="X7" s="35"/>
      <c r="Y7" s="11"/>
      <c r="Z7" s="12"/>
      <c r="AA7" s="86"/>
      <c r="AB7" s="49"/>
      <c r="AC7" s="6" t="s">
        <v>3</v>
      </c>
      <c r="AD7" s="7">
        <v>8</v>
      </c>
      <c r="AE7" s="85"/>
      <c r="AF7" s="48" t="str">
        <f>'Poids déchets'!AF7</f>
        <v>_</v>
      </c>
      <c r="AG7" s="11"/>
      <c r="AH7" s="12"/>
      <c r="AI7" s="86"/>
      <c r="AJ7" s="49"/>
      <c r="AK7" s="6" t="s">
        <v>0</v>
      </c>
      <c r="AL7" s="7">
        <v>7</v>
      </c>
      <c r="AM7" s="85"/>
      <c r="AN7" s="48" t="str">
        <f>'Poids déchets'!AN7</f>
        <v>_</v>
      </c>
    </row>
    <row r="8" spans="1:40" ht="20.100000000000001" customHeight="1" x14ac:dyDescent="0.25">
      <c r="A8" s="6" t="s">
        <v>1</v>
      </c>
      <c r="B8" s="7">
        <v>8</v>
      </c>
      <c r="C8" s="85"/>
      <c r="D8" s="48" t="str">
        <f>'Poids déchets'!D8</f>
        <v>_</v>
      </c>
      <c r="E8" s="6" t="s">
        <v>3</v>
      </c>
      <c r="F8" s="7">
        <v>8</v>
      </c>
      <c r="G8" s="85"/>
      <c r="H8" s="48" t="str">
        <f>'Poids déchets'!H8</f>
        <v>_</v>
      </c>
      <c r="I8" s="6" t="s">
        <v>0</v>
      </c>
      <c r="J8" s="7">
        <v>9</v>
      </c>
      <c r="K8" s="85"/>
      <c r="L8" s="48" t="str">
        <f>'Poids déchets'!L8</f>
        <v>_</v>
      </c>
      <c r="M8" s="6" t="s">
        <v>1</v>
      </c>
      <c r="N8" s="7">
        <v>8</v>
      </c>
      <c r="O8" s="85"/>
      <c r="P8" s="48" t="str">
        <f>'Poids déchets'!P8</f>
        <v>_</v>
      </c>
      <c r="Q8" s="6" t="s">
        <v>0</v>
      </c>
      <c r="R8" s="7">
        <v>11</v>
      </c>
      <c r="S8" s="85"/>
      <c r="T8" s="48" t="str">
        <f>'Poids déchets'!T8</f>
        <v>_</v>
      </c>
      <c r="U8" s="73"/>
      <c r="V8" s="74"/>
      <c r="W8" s="92"/>
      <c r="X8" s="75"/>
      <c r="Y8" s="6" t="s">
        <v>0</v>
      </c>
      <c r="Z8" s="7">
        <v>8</v>
      </c>
      <c r="AA8" s="85"/>
      <c r="AB8" s="48" t="str">
        <f>'Poids déchets'!AB8</f>
        <v>_</v>
      </c>
      <c r="AC8" s="6" t="s">
        <v>4</v>
      </c>
      <c r="AD8" s="7">
        <v>9</v>
      </c>
      <c r="AE8" s="89"/>
      <c r="AF8" s="48" t="str">
        <f>'Poids déchets'!AF8</f>
        <v>_</v>
      </c>
      <c r="AG8" s="6" t="s">
        <v>0</v>
      </c>
      <c r="AH8" s="7">
        <v>10</v>
      </c>
      <c r="AI8" s="85"/>
      <c r="AJ8" s="48" t="str">
        <f>'Poids déchets'!AJ8</f>
        <v>_</v>
      </c>
      <c r="AK8" s="6" t="s">
        <v>1</v>
      </c>
      <c r="AL8" s="7">
        <v>8</v>
      </c>
      <c r="AM8" s="85"/>
      <c r="AN8" s="48" t="str">
        <f>'Poids déchets'!AN8</f>
        <v>_</v>
      </c>
    </row>
    <row r="9" spans="1:40" ht="20.100000000000001" customHeight="1" thickBot="1" x14ac:dyDescent="0.3">
      <c r="A9" s="6" t="s">
        <v>2</v>
      </c>
      <c r="B9" s="7">
        <v>9</v>
      </c>
      <c r="C9" s="85"/>
      <c r="D9" s="48" t="str">
        <f>'Poids déchets'!D9</f>
        <v>_</v>
      </c>
      <c r="E9" s="6" t="s">
        <v>4</v>
      </c>
      <c r="F9" s="7">
        <v>9</v>
      </c>
      <c r="G9" s="85"/>
      <c r="H9" s="48" t="str">
        <f>'Poids déchets'!H9</f>
        <v>_</v>
      </c>
      <c r="I9" s="6" t="s">
        <v>1</v>
      </c>
      <c r="J9" s="7">
        <v>10</v>
      </c>
      <c r="K9" s="85"/>
      <c r="L9" s="48" t="str">
        <f>'Poids déchets'!L9</f>
        <v>_</v>
      </c>
      <c r="M9" s="6" t="s">
        <v>2</v>
      </c>
      <c r="N9" s="7">
        <v>9</v>
      </c>
      <c r="O9" s="85"/>
      <c r="P9" s="48" t="str">
        <f>'Poids déchets'!P9</f>
        <v>_</v>
      </c>
      <c r="Q9" s="6" t="s">
        <v>1</v>
      </c>
      <c r="R9" s="7">
        <v>12</v>
      </c>
      <c r="S9" s="85"/>
      <c r="T9" s="48" t="str">
        <f>'Poids déchets'!T9</f>
        <v>_</v>
      </c>
      <c r="U9" s="6" t="s">
        <v>0</v>
      </c>
      <c r="V9" s="7">
        <v>22</v>
      </c>
      <c r="W9" s="85"/>
      <c r="X9" s="48" t="str">
        <f>'Poids déchets'!X9</f>
        <v>_</v>
      </c>
      <c r="Y9" s="6" t="s">
        <v>1</v>
      </c>
      <c r="Z9" s="7">
        <v>9</v>
      </c>
      <c r="AA9" s="85"/>
      <c r="AB9" s="48" t="str">
        <f>'Poids déchets'!AB9</f>
        <v>_</v>
      </c>
      <c r="AC9" s="11"/>
      <c r="AD9" s="12"/>
      <c r="AE9" s="86"/>
      <c r="AF9" s="35"/>
      <c r="AG9" s="6" t="s">
        <v>1</v>
      </c>
      <c r="AH9" s="7">
        <v>11</v>
      </c>
      <c r="AI9" s="85"/>
      <c r="AJ9" s="48" t="str">
        <f>'Poids déchets'!AJ9</f>
        <v>_</v>
      </c>
      <c r="AK9" s="6" t="s">
        <v>2</v>
      </c>
      <c r="AL9" s="7">
        <v>9</v>
      </c>
      <c r="AM9" s="85"/>
      <c r="AN9" s="48" t="str">
        <f>'Poids déchets'!AN9</f>
        <v>_</v>
      </c>
    </row>
    <row r="10" spans="1:40" ht="20.100000000000001" customHeight="1" x14ac:dyDescent="0.25">
      <c r="A10" s="6" t="s">
        <v>3</v>
      </c>
      <c r="B10" s="7">
        <v>10</v>
      </c>
      <c r="C10" s="85"/>
      <c r="D10" s="48" t="str">
        <f>'Poids déchets'!D10</f>
        <v>_</v>
      </c>
      <c r="E10" s="11"/>
      <c r="F10" s="12"/>
      <c r="G10" s="86"/>
      <c r="H10" s="51"/>
      <c r="I10" s="6" t="s">
        <v>3</v>
      </c>
      <c r="J10" s="7">
        <v>12</v>
      </c>
      <c r="K10" s="85"/>
      <c r="L10" s="48" t="str">
        <f>'Poids déchets'!L10</f>
        <v>_</v>
      </c>
      <c r="M10" s="6" t="s">
        <v>3</v>
      </c>
      <c r="N10" s="7">
        <v>10</v>
      </c>
      <c r="O10" s="85"/>
      <c r="P10" s="48" t="str">
        <f>'Poids déchets'!P10</f>
        <v>_</v>
      </c>
      <c r="Q10" s="6" t="s">
        <v>2</v>
      </c>
      <c r="R10" s="7">
        <v>13</v>
      </c>
      <c r="S10" s="85"/>
      <c r="T10" s="48" t="str">
        <f>'Poids déchets'!T10</f>
        <v>_</v>
      </c>
      <c r="U10" s="6" t="s">
        <v>1</v>
      </c>
      <c r="V10" s="7">
        <v>23</v>
      </c>
      <c r="W10" s="85"/>
      <c r="X10" s="48" t="str">
        <f>'Poids déchets'!X10</f>
        <v>_</v>
      </c>
      <c r="Y10" s="6" t="s">
        <v>2</v>
      </c>
      <c r="Z10" s="7">
        <v>10</v>
      </c>
      <c r="AA10" s="85"/>
      <c r="AB10" s="48" t="str">
        <f>'Poids déchets'!AB10</f>
        <v>_</v>
      </c>
      <c r="AC10" s="73"/>
      <c r="AD10" s="74"/>
      <c r="AE10" s="92"/>
      <c r="AF10" s="75"/>
      <c r="AG10" s="6" t="s">
        <v>2</v>
      </c>
      <c r="AH10" s="7">
        <v>12</v>
      </c>
      <c r="AI10" s="85"/>
      <c r="AJ10" s="48" t="str">
        <f>'Poids déchets'!AJ10</f>
        <v>_</v>
      </c>
      <c r="AK10" s="6" t="s">
        <v>3</v>
      </c>
      <c r="AL10" s="7">
        <v>10</v>
      </c>
      <c r="AM10" s="85"/>
      <c r="AN10" s="48" t="str">
        <f>'Poids déchets'!AN10</f>
        <v>_</v>
      </c>
    </row>
    <row r="11" spans="1:40" ht="20.100000000000001" customHeight="1" x14ac:dyDescent="0.25">
      <c r="A11" s="6" t="s">
        <v>4</v>
      </c>
      <c r="B11" s="7">
        <v>11</v>
      </c>
      <c r="C11" s="85"/>
      <c r="D11" s="48" t="str">
        <f>'Poids déchets'!D11</f>
        <v>_</v>
      </c>
      <c r="E11" s="6" t="s">
        <v>0</v>
      </c>
      <c r="F11" s="7">
        <v>12</v>
      </c>
      <c r="G11" s="85"/>
      <c r="H11" s="48" t="str">
        <f>'Poids déchets'!H11</f>
        <v>_</v>
      </c>
      <c r="I11" s="6" t="s">
        <v>4</v>
      </c>
      <c r="J11" s="7">
        <v>13</v>
      </c>
      <c r="K11" s="85"/>
      <c r="L11" s="48" t="str">
        <f>'Poids déchets'!L11</f>
        <v>_</v>
      </c>
      <c r="M11" s="6" t="s">
        <v>4</v>
      </c>
      <c r="N11" s="7">
        <v>11</v>
      </c>
      <c r="O11" s="85"/>
      <c r="P11" s="48" t="str">
        <f>'Poids déchets'!P11</f>
        <v>_</v>
      </c>
      <c r="Q11" s="6" t="s">
        <v>3</v>
      </c>
      <c r="R11" s="7">
        <v>14</v>
      </c>
      <c r="S11" s="85"/>
      <c r="T11" s="48" t="str">
        <f>'Poids déchets'!T11</f>
        <v>_</v>
      </c>
      <c r="U11" s="6" t="s">
        <v>2</v>
      </c>
      <c r="V11" s="7">
        <v>24</v>
      </c>
      <c r="W11" s="85"/>
      <c r="X11" s="48" t="str">
        <f>'Poids déchets'!X11</f>
        <v>_</v>
      </c>
      <c r="Y11" s="6" t="s">
        <v>3</v>
      </c>
      <c r="Z11" s="7">
        <v>11</v>
      </c>
      <c r="AA11" s="85"/>
      <c r="AB11" s="48" t="str">
        <f>'Poids déchets'!AB11</f>
        <v>_</v>
      </c>
      <c r="AC11" s="6" t="s">
        <v>0</v>
      </c>
      <c r="AD11" s="7">
        <v>26</v>
      </c>
      <c r="AE11" s="85"/>
      <c r="AF11" s="48" t="str">
        <f>'Poids déchets'!AF11</f>
        <v>_</v>
      </c>
      <c r="AG11" s="6" t="s">
        <v>4</v>
      </c>
      <c r="AH11" s="7">
        <v>14</v>
      </c>
      <c r="AI11" s="85"/>
      <c r="AJ11" s="48" t="str">
        <f>'Poids déchets'!AJ11</f>
        <v>_</v>
      </c>
      <c r="AK11" s="6" t="s">
        <v>4</v>
      </c>
      <c r="AL11" s="7">
        <v>11</v>
      </c>
      <c r="AM11" s="85"/>
      <c r="AN11" s="48" t="str">
        <f>'Poids déchets'!AN11</f>
        <v>_</v>
      </c>
    </row>
    <row r="12" spans="1:40" ht="20.100000000000001" customHeight="1" x14ac:dyDescent="0.25">
      <c r="A12" s="11"/>
      <c r="B12" s="12"/>
      <c r="C12" s="86"/>
      <c r="D12" s="51"/>
      <c r="E12" s="6" t="s">
        <v>1</v>
      </c>
      <c r="F12" s="7">
        <v>13</v>
      </c>
      <c r="G12" s="85"/>
      <c r="H12" s="48" t="str">
        <f>'Poids déchets'!H12</f>
        <v>_</v>
      </c>
      <c r="I12" s="11"/>
      <c r="J12" s="12"/>
      <c r="K12" s="86"/>
      <c r="L12" s="49"/>
      <c r="M12" s="11"/>
      <c r="N12" s="12"/>
      <c r="O12" s="86"/>
      <c r="P12" s="49"/>
      <c r="Q12" s="6" t="s">
        <v>4</v>
      </c>
      <c r="R12" s="7">
        <v>15</v>
      </c>
      <c r="S12" s="85"/>
      <c r="T12" s="48" t="str">
        <f>'Poids déchets'!T12</f>
        <v>_</v>
      </c>
      <c r="U12" s="6" t="s">
        <v>3</v>
      </c>
      <c r="V12" s="7">
        <v>25</v>
      </c>
      <c r="W12" s="85"/>
      <c r="X12" s="48" t="str">
        <f>'Poids déchets'!X12</f>
        <v>_</v>
      </c>
      <c r="Y12" s="6" t="s">
        <v>4</v>
      </c>
      <c r="Z12" s="7">
        <v>12</v>
      </c>
      <c r="AA12" s="85"/>
      <c r="AB12" s="48" t="str">
        <f>'Poids déchets'!AB12</f>
        <v>_</v>
      </c>
      <c r="AC12" s="6" t="s">
        <v>1</v>
      </c>
      <c r="AD12" s="7">
        <v>27</v>
      </c>
      <c r="AE12" s="85"/>
      <c r="AF12" s="48" t="str">
        <f>'Poids déchets'!AF12</f>
        <v>_</v>
      </c>
      <c r="AG12" s="11"/>
      <c r="AH12" s="12"/>
      <c r="AI12" s="86"/>
      <c r="AJ12" s="49"/>
      <c r="AK12" s="11"/>
      <c r="AL12" s="12"/>
      <c r="AM12" s="86"/>
      <c r="AN12" s="49"/>
    </row>
    <row r="13" spans="1:40" ht="20.100000000000001" customHeight="1" thickBot="1" x14ac:dyDescent="0.3">
      <c r="A13" s="6" t="s">
        <v>0</v>
      </c>
      <c r="B13" s="7">
        <v>14</v>
      </c>
      <c r="C13" s="85"/>
      <c r="D13" s="48" t="str">
        <f>'Poids déchets'!D13</f>
        <v>_</v>
      </c>
      <c r="E13" s="6" t="s">
        <v>2</v>
      </c>
      <c r="F13" s="7">
        <v>14</v>
      </c>
      <c r="G13" s="85"/>
      <c r="H13" s="48" t="str">
        <f>'Poids déchets'!H13</f>
        <v>_</v>
      </c>
      <c r="I13" s="6" t="s">
        <v>0</v>
      </c>
      <c r="J13" s="7">
        <v>16</v>
      </c>
      <c r="K13" s="85"/>
      <c r="L13" s="48" t="str">
        <f>'Poids déchets'!L13</f>
        <v>_</v>
      </c>
      <c r="M13" s="6" t="s">
        <v>0</v>
      </c>
      <c r="N13" s="7">
        <v>14</v>
      </c>
      <c r="O13" s="85"/>
      <c r="P13" s="48" t="str">
        <f>'Poids déchets'!P13</f>
        <v>_</v>
      </c>
      <c r="Q13" s="11"/>
      <c r="R13" s="12"/>
      <c r="S13" s="86"/>
      <c r="T13" s="49"/>
      <c r="U13" s="8" t="s">
        <v>4</v>
      </c>
      <c r="V13" s="9">
        <v>26</v>
      </c>
      <c r="W13" s="87"/>
      <c r="X13" s="52" t="str">
        <f>'Poids déchets'!X13</f>
        <v>_</v>
      </c>
      <c r="Y13" s="11"/>
      <c r="Z13" s="12"/>
      <c r="AA13" s="86"/>
      <c r="AB13" s="49"/>
      <c r="AC13" s="6" t="s">
        <v>2</v>
      </c>
      <c r="AD13" s="7">
        <v>28</v>
      </c>
      <c r="AE13" s="85"/>
      <c r="AF13" s="48" t="str">
        <f>'Poids déchets'!AF13</f>
        <v>_</v>
      </c>
      <c r="AG13" s="6" t="s">
        <v>0</v>
      </c>
      <c r="AH13" s="7">
        <v>17</v>
      </c>
      <c r="AI13" s="85"/>
      <c r="AJ13" s="48" t="str">
        <f>'Poids déchets'!AJ13</f>
        <v>_</v>
      </c>
      <c r="AK13" s="6" t="s">
        <v>0</v>
      </c>
      <c r="AL13" s="7">
        <v>14</v>
      </c>
      <c r="AM13" s="85"/>
      <c r="AN13" s="48" t="str">
        <f>'Poids déchets'!AN13</f>
        <v>_</v>
      </c>
    </row>
    <row r="14" spans="1:40" ht="20.100000000000001" customHeight="1" thickTop="1" x14ac:dyDescent="0.25">
      <c r="A14" s="6" t="s">
        <v>1</v>
      </c>
      <c r="B14" s="7">
        <v>15</v>
      </c>
      <c r="C14" s="85"/>
      <c r="D14" s="48" t="str">
        <f>'Poids déchets'!D14</f>
        <v>_</v>
      </c>
      <c r="E14" s="6" t="s">
        <v>3</v>
      </c>
      <c r="F14" s="7">
        <v>15</v>
      </c>
      <c r="G14" s="85"/>
      <c r="H14" s="48" t="str">
        <f>'Poids déchets'!H14</f>
        <v>_</v>
      </c>
      <c r="I14" s="6" t="s">
        <v>1</v>
      </c>
      <c r="J14" s="7">
        <v>17</v>
      </c>
      <c r="K14" s="85"/>
      <c r="L14" s="48" t="str">
        <f>'Poids déchets'!L14</f>
        <v>_</v>
      </c>
      <c r="M14" s="6" t="s">
        <v>1</v>
      </c>
      <c r="N14" s="7">
        <v>15</v>
      </c>
      <c r="O14" s="85"/>
      <c r="P14" s="48" t="str">
        <f>'Poids déchets'!P14</f>
        <v>_</v>
      </c>
      <c r="Q14" s="6" t="s">
        <v>0</v>
      </c>
      <c r="R14" s="7">
        <v>18</v>
      </c>
      <c r="S14" s="85"/>
      <c r="T14" s="48" t="str">
        <f>'Poids déchets'!T14</f>
        <v>_</v>
      </c>
      <c r="Y14" s="6" t="s">
        <v>0</v>
      </c>
      <c r="Z14" s="7">
        <v>15</v>
      </c>
      <c r="AA14" s="85"/>
      <c r="AB14" s="48" t="str">
        <f>'Poids déchets'!AB14</f>
        <v>_</v>
      </c>
      <c r="AC14" s="6" t="s">
        <v>3</v>
      </c>
      <c r="AD14" s="7">
        <v>29</v>
      </c>
      <c r="AE14" s="85"/>
      <c r="AF14" s="48" t="str">
        <f>'Poids déchets'!AF14</f>
        <v>_</v>
      </c>
      <c r="AG14" s="6" t="s">
        <v>1</v>
      </c>
      <c r="AH14" s="7">
        <v>18</v>
      </c>
      <c r="AI14" s="85"/>
      <c r="AJ14" s="48" t="str">
        <f>'Poids déchets'!AJ14</f>
        <v>_</v>
      </c>
      <c r="AK14" s="6" t="s">
        <v>1</v>
      </c>
      <c r="AL14" s="7">
        <v>15</v>
      </c>
      <c r="AM14" s="85"/>
      <c r="AN14" s="48" t="str">
        <f>'Poids déchets'!AN14</f>
        <v>_</v>
      </c>
    </row>
    <row r="15" spans="1:40" ht="20.100000000000001" customHeight="1" thickBot="1" x14ac:dyDescent="0.3">
      <c r="A15" s="6" t="s">
        <v>2</v>
      </c>
      <c r="B15" s="7">
        <v>16</v>
      </c>
      <c r="C15" s="85"/>
      <c r="D15" s="48" t="str">
        <f>'Poids déchets'!D15</f>
        <v>_</v>
      </c>
      <c r="E15" s="6" t="s">
        <v>4</v>
      </c>
      <c r="F15" s="7">
        <v>16</v>
      </c>
      <c r="G15" s="88"/>
      <c r="H15" s="48" t="str">
        <f>'Poids déchets'!H15</f>
        <v>_</v>
      </c>
      <c r="I15" s="6" t="s">
        <v>2</v>
      </c>
      <c r="J15" s="7">
        <v>18</v>
      </c>
      <c r="K15" s="85"/>
      <c r="L15" s="48" t="str">
        <f>'Poids déchets'!L15</f>
        <v>_</v>
      </c>
      <c r="M15" s="6" t="s">
        <v>2</v>
      </c>
      <c r="N15" s="7">
        <v>16</v>
      </c>
      <c r="O15" s="85"/>
      <c r="P15" s="48" t="str">
        <f>'Poids déchets'!P15</f>
        <v>_</v>
      </c>
      <c r="Q15" s="6" t="s">
        <v>1</v>
      </c>
      <c r="R15" s="7">
        <v>19</v>
      </c>
      <c r="S15" s="85"/>
      <c r="T15" s="48" t="str">
        <f>'Poids déchets'!T15</f>
        <v>_</v>
      </c>
      <c r="Y15" s="6" t="s">
        <v>1</v>
      </c>
      <c r="Z15" s="7">
        <v>16</v>
      </c>
      <c r="AA15" s="85"/>
      <c r="AB15" s="48" t="str">
        <f>'Poids déchets'!AB15</f>
        <v>_</v>
      </c>
      <c r="AC15" s="6" t="s">
        <v>4</v>
      </c>
      <c r="AD15" s="7">
        <v>30</v>
      </c>
      <c r="AE15" s="85"/>
      <c r="AF15" s="48" t="str">
        <f>'Poids déchets'!AF15</f>
        <v>_</v>
      </c>
      <c r="AG15" s="6" t="s">
        <v>2</v>
      </c>
      <c r="AH15" s="7">
        <v>19</v>
      </c>
      <c r="AI15" s="85"/>
      <c r="AJ15" s="48" t="str">
        <f>'Poids déchets'!AJ15</f>
        <v>_</v>
      </c>
      <c r="AK15" s="6" t="s">
        <v>2</v>
      </c>
      <c r="AL15" s="7">
        <v>16</v>
      </c>
      <c r="AM15" s="85"/>
      <c r="AN15" s="48" t="str">
        <f>'Poids déchets'!AN15</f>
        <v>_</v>
      </c>
    </row>
    <row r="16" spans="1:40" ht="20.100000000000001" customHeight="1" thickTop="1" x14ac:dyDescent="0.25">
      <c r="A16" s="6" t="s">
        <v>3</v>
      </c>
      <c r="B16" s="7">
        <v>17</v>
      </c>
      <c r="C16" s="85"/>
      <c r="D16" s="48" t="str">
        <f>'Poids déchets'!D16</f>
        <v>_</v>
      </c>
      <c r="E16" s="1"/>
      <c r="F16" s="2"/>
      <c r="G16" s="2"/>
      <c r="H16" s="10"/>
      <c r="I16" s="6" t="s">
        <v>3</v>
      </c>
      <c r="J16" s="7">
        <v>19</v>
      </c>
      <c r="K16" s="85"/>
      <c r="L16" s="48" t="str">
        <f>'Poids déchets'!L16</f>
        <v>_</v>
      </c>
      <c r="M16" s="6" t="s">
        <v>3</v>
      </c>
      <c r="N16" s="7">
        <v>17</v>
      </c>
      <c r="O16" s="85"/>
      <c r="P16" s="48" t="str">
        <f>'Poids déchets'!P16</f>
        <v>_</v>
      </c>
      <c r="Q16" s="6" t="s">
        <v>2</v>
      </c>
      <c r="R16" s="7">
        <v>20</v>
      </c>
      <c r="S16" s="85"/>
      <c r="T16" s="48" t="str">
        <f>'Poids déchets'!T16</f>
        <v>_</v>
      </c>
      <c r="Y16" s="6" t="s">
        <v>2</v>
      </c>
      <c r="Z16" s="7">
        <v>17</v>
      </c>
      <c r="AA16" s="85"/>
      <c r="AB16" s="48" t="str">
        <f>'Poids déchets'!AB16</f>
        <v>_</v>
      </c>
      <c r="AC16" s="1"/>
      <c r="AD16" s="2"/>
      <c r="AE16" s="2"/>
      <c r="AF16" s="10"/>
      <c r="AG16" s="6" t="s">
        <v>3</v>
      </c>
      <c r="AH16" s="7">
        <v>20</v>
      </c>
      <c r="AI16" s="85"/>
      <c r="AJ16" s="48" t="str">
        <f>'Poids déchets'!AJ16</f>
        <v>_</v>
      </c>
      <c r="AK16" s="6" t="s">
        <v>3</v>
      </c>
      <c r="AL16" s="7">
        <v>17</v>
      </c>
      <c r="AM16" s="85"/>
      <c r="AN16" s="48" t="str">
        <f>'Poids déchets'!AN16</f>
        <v>_</v>
      </c>
    </row>
    <row r="17" spans="1:41" ht="20.100000000000001" customHeight="1" thickBot="1" x14ac:dyDescent="0.3">
      <c r="A17" s="6" t="s">
        <v>4</v>
      </c>
      <c r="B17" s="7">
        <v>18</v>
      </c>
      <c r="C17" s="85"/>
      <c r="D17" s="48" t="str">
        <f>'Poids déchets'!D17</f>
        <v>_</v>
      </c>
      <c r="E17" s="3"/>
      <c r="F17" s="4"/>
      <c r="G17" s="4"/>
      <c r="H17" s="5"/>
      <c r="I17" s="6" t="s">
        <v>4</v>
      </c>
      <c r="J17" s="7">
        <v>20</v>
      </c>
      <c r="K17" s="85"/>
      <c r="L17" s="48" t="str">
        <f>'Poids déchets'!L17</f>
        <v>_</v>
      </c>
      <c r="M17" s="8" t="s">
        <v>4</v>
      </c>
      <c r="N17" s="9">
        <v>18</v>
      </c>
      <c r="O17" s="87"/>
      <c r="P17" s="48" t="str">
        <f>'Poids déchets'!P17</f>
        <v>_</v>
      </c>
      <c r="Q17" s="6" t="s">
        <v>3</v>
      </c>
      <c r="R17" s="7">
        <v>21</v>
      </c>
      <c r="S17" s="85"/>
      <c r="T17" s="48" t="str">
        <f>'Poids déchets'!T17</f>
        <v>_</v>
      </c>
      <c r="Y17" s="6" t="s">
        <v>3</v>
      </c>
      <c r="Z17" s="7">
        <v>18</v>
      </c>
      <c r="AA17" s="85"/>
      <c r="AB17" s="48" t="str">
        <f>'Poids déchets'!AB17</f>
        <v>_</v>
      </c>
      <c r="AC17" s="3"/>
      <c r="AD17" s="4"/>
      <c r="AE17" s="4"/>
      <c r="AF17" s="5"/>
      <c r="AG17" s="6" t="s">
        <v>4</v>
      </c>
      <c r="AH17" s="7">
        <v>21</v>
      </c>
      <c r="AI17" s="89"/>
      <c r="AJ17" s="48" t="str">
        <f>'Poids déchets'!AJ17</f>
        <v>_</v>
      </c>
      <c r="AK17" s="6" t="s">
        <v>4</v>
      </c>
      <c r="AL17" s="7">
        <v>18</v>
      </c>
      <c r="AM17" s="85"/>
      <c r="AN17" s="48" t="str">
        <f>'Poids déchets'!AN17</f>
        <v>_</v>
      </c>
    </row>
    <row r="18" spans="1:41" ht="20.100000000000001" customHeight="1" thickTop="1" x14ac:dyDescent="0.25">
      <c r="A18" s="11"/>
      <c r="B18" s="12"/>
      <c r="C18" s="86"/>
      <c r="D18" s="51"/>
      <c r="E18" s="3"/>
      <c r="F18" s="4"/>
      <c r="G18" s="4"/>
      <c r="H18" s="5"/>
      <c r="I18" s="11"/>
      <c r="J18" s="12"/>
      <c r="K18" s="86"/>
      <c r="L18" s="49"/>
      <c r="Q18" s="6" t="s">
        <v>4</v>
      </c>
      <c r="R18" s="7">
        <v>22</v>
      </c>
      <c r="S18" s="89"/>
      <c r="T18" s="53" t="str">
        <f>'Poids déchets'!T18</f>
        <v>_</v>
      </c>
      <c r="Y18" s="6" t="s">
        <v>4</v>
      </c>
      <c r="Z18" s="7">
        <v>19</v>
      </c>
      <c r="AA18" s="89"/>
      <c r="AB18" s="53" t="str">
        <f>'Poids déchets'!AB18</f>
        <v>_</v>
      </c>
      <c r="AG18" s="11"/>
      <c r="AH18" s="12"/>
      <c r="AI18" s="86"/>
      <c r="AJ18" s="49"/>
      <c r="AK18" s="11"/>
      <c r="AL18" s="12"/>
      <c r="AM18" s="86"/>
      <c r="AN18" s="49"/>
    </row>
    <row r="19" spans="1:41" ht="20.100000000000001" customHeight="1" x14ac:dyDescent="0.25">
      <c r="A19" s="6" t="s">
        <v>0</v>
      </c>
      <c r="B19" s="7">
        <v>21</v>
      </c>
      <c r="C19" s="85"/>
      <c r="D19" s="48" t="str">
        <f>'Poids déchets'!D19</f>
        <v>_</v>
      </c>
      <c r="I19" s="6" t="s">
        <v>0</v>
      </c>
      <c r="J19" s="7">
        <v>23</v>
      </c>
      <c r="K19" s="85"/>
      <c r="L19" s="48" t="str">
        <f>'Poids déchets'!L19</f>
        <v>_</v>
      </c>
      <c r="Q19" s="16"/>
      <c r="R19" s="17"/>
      <c r="S19" s="90"/>
      <c r="T19" s="54"/>
      <c r="Y19" s="16"/>
      <c r="Z19" s="17"/>
      <c r="AA19" s="90"/>
      <c r="AB19" s="49"/>
      <c r="AG19" s="6" t="s">
        <v>0</v>
      </c>
      <c r="AH19" s="7">
        <v>25</v>
      </c>
      <c r="AI19" s="85"/>
      <c r="AJ19" s="48" t="str">
        <f>'Poids déchets'!AJ19</f>
        <v>_</v>
      </c>
      <c r="AK19" s="6" t="s">
        <v>0</v>
      </c>
      <c r="AL19" s="7">
        <v>21</v>
      </c>
      <c r="AM19" s="85"/>
      <c r="AN19" s="48" t="str">
        <f>'Poids déchets'!AN19</f>
        <v>_</v>
      </c>
    </row>
    <row r="20" spans="1:41" ht="20.100000000000001" customHeight="1" x14ac:dyDescent="0.25">
      <c r="A20" s="6" t="s">
        <v>1</v>
      </c>
      <c r="B20" s="7">
        <v>22</v>
      </c>
      <c r="C20" s="85"/>
      <c r="D20" s="48" t="str">
        <f>'Poids déchets'!D20</f>
        <v>_</v>
      </c>
      <c r="I20" s="6" t="s">
        <v>1</v>
      </c>
      <c r="J20" s="7">
        <v>24</v>
      </c>
      <c r="K20" s="85"/>
      <c r="L20" s="48" t="str">
        <f>'Poids déchets'!L20</f>
        <v>_</v>
      </c>
      <c r="Q20" s="6" t="s">
        <v>0</v>
      </c>
      <c r="R20" s="7">
        <v>25</v>
      </c>
      <c r="S20" s="85"/>
      <c r="T20" s="48" t="str">
        <f>'Poids déchets'!T20</f>
        <v>_</v>
      </c>
      <c r="Y20" s="6" t="s">
        <v>0</v>
      </c>
      <c r="Z20" s="7">
        <v>22</v>
      </c>
      <c r="AA20" s="85"/>
      <c r="AB20" s="48" t="str">
        <f>'Poids déchets'!AB20</f>
        <v>_</v>
      </c>
      <c r="AG20" s="6" t="s">
        <v>1</v>
      </c>
      <c r="AH20" s="7">
        <v>26</v>
      </c>
      <c r="AI20" s="85"/>
      <c r="AJ20" s="48" t="str">
        <f>'Poids déchets'!AJ20</f>
        <v>_</v>
      </c>
      <c r="AK20" s="6" t="s">
        <v>1</v>
      </c>
      <c r="AL20" s="7">
        <v>22</v>
      </c>
      <c r="AM20" s="85"/>
      <c r="AN20" s="48" t="str">
        <f>'Poids déchets'!AN20</f>
        <v>_</v>
      </c>
    </row>
    <row r="21" spans="1:41" ht="20.100000000000001" customHeight="1" x14ac:dyDescent="0.25">
      <c r="A21" s="6" t="s">
        <v>2</v>
      </c>
      <c r="B21" s="7">
        <v>23</v>
      </c>
      <c r="C21" s="85"/>
      <c r="D21" s="48" t="str">
        <f>'Poids déchets'!D21</f>
        <v>_</v>
      </c>
      <c r="I21" s="6" t="s">
        <v>2</v>
      </c>
      <c r="J21" s="7">
        <v>25</v>
      </c>
      <c r="K21" s="85"/>
      <c r="L21" s="48" t="str">
        <f>'Poids déchets'!L21</f>
        <v>_</v>
      </c>
      <c r="Q21" s="6" t="s">
        <v>1</v>
      </c>
      <c r="R21" s="7">
        <v>26</v>
      </c>
      <c r="S21" s="85"/>
      <c r="T21" s="48" t="str">
        <f>'Poids déchets'!T21</f>
        <v>_</v>
      </c>
      <c r="Y21" s="6" t="s">
        <v>1</v>
      </c>
      <c r="Z21" s="7">
        <v>23</v>
      </c>
      <c r="AA21" s="85"/>
      <c r="AB21" s="48" t="str">
        <f>'Poids déchets'!AB21</f>
        <v>_</v>
      </c>
      <c r="AG21" s="6" t="s">
        <v>2</v>
      </c>
      <c r="AH21" s="7">
        <v>27</v>
      </c>
      <c r="AI21" s="85"/>
      <c r="AJ21" s="48" t="str">
        <f>'Poids déchets'!AJ21</f>
        <v>_</v>
      </c>
      <c r="AK21" s="6" t="s">
        <v>2</v>
      </c>
      <c r="AL21" s="7">
        <v>23</v>
      </c>
      <c r="AM21" s="85"/>
      <c r="AN21" s="48" t="str">
        <f>'Poids déchets'!AN21</f>
        <v>_</v>
      </c>
    </row>
    <row r="22" spans="1:41" ht="20.100000000000001" customHeight="1" x14ac:dyDescent="0.25">
      <c r="A22" s="6" t="s">
        <v>3</v>
      </c>
      <c r="B22" s="7">
        <v>24</v>
      </c>
      <c r="C22" s="85"/>
      <c r="D22" s="48" t="str">
        <f>'Poids déchets'!D22</f>
        <v>_</v>
      </c>
      <c r="I22" s="6" t="s">
        <v>3</v>
      </c>
      <c r="J22" s="7">
        <v>26</v>
      </c>
      <c r="K22" s="85"/>
      <c r="L22" s="48" t="str">
        <f>'Poids déchets'!L22</f>
        <v>_</v>
      </c>
      <c r="Q22" s="6" t="s">
        <v>2</v>
      </c>
      <c r="R22" s="7">
        <v>27</v>
      </c>
      <c r="S22" s="85"/>
      <c r="T22" s="48" t="str">
        <f>'Poids déchets'!T22</f>
        <v>_</v>
      </c>
      <c r="Y22" s="6" t="s">
        <v>2</v>
      </c>
      <c r="Z22" s="7">
        <v>24</v>
      </c>
      <c r="AA22" s="85"/>
      <c r="AB22" s="48" t="str">
        <f>'Poids déchets'!AB22</f>
        <v>_</v>
      </c>
      <c r="AG22" s="6" t="s">
        <v>3</v>
      </c>
      <c r="AH22" s="7">
        <v>28</v>
      </c>
      <c r="AI22" s="85"/>
      <c r="AJ22" s="48" t="str">
        <f>'Poids déchets'!AJ22</f>
        <v>_</v>
      </c>
      <c r="AK22" s="6" t="s">
        <v>3</v>
      </c>
      <c r="AL22" s="7">
        <v>24</v>
      </c>
      <c r="AM22" s="85"/>
      <c r="AN22" s="48" t="str">
        <f>'Poids déchets'!AN22</f>
        <v>_</v>
      </c>
    </row>
    <row r="23" spans="1:41" ht="20.100000000000001" customHeight="1" x14ac:dyDescent="0.25">
      <c r="A23" s="6" t="s">
        <v>4</v>
      </c>
      <c r="B23" s="7">
        <v>25</v>
      </c>
      <c r="C23" s="85"/>
      <c r="D23" s="48" t="str">
        <f>'Poids déchets'!D23</f>
        <v>_</v>
      </c>
      <c r="I23" s="6" t="s">
        <v>4</v>
      </c>
      <c r="J23" s="7">
        <v>27</v>
      </c>
      <c r="K23" s="89"/>
      <c r="L23" s="53" t="str">
        <f>'Poids déchets'!L23</f>
        <v>_</v>
      </c>
      <c r="Q23" s="6" t="s">
        <v>3</v>
      </c>
      <c r="R23" s="7">
        <v>28</v>
      </c>
      <c r="S23" s="85"/>
      <c r="T23" s="48" t="str">
        <f>'Poids déchets'!T23</f>
        <v>_</v>
      </c>
      <c r="Y23" s="6" t="s">
        <v>3</v>
      </c>
      <c r="Z23" s="7">
        <v>25</v>
      </c>
      <c r="AA23" s="85"/>
      <c r="AB23" s="48" t="str">
        <f>'Poids déchets'!AB23</f>
        <v>_</v>
      </c>
      <c r="AG23" s="6" t="s">
        <v>4</v>
      </c>
      <c r="AH23" s="7">
        <v>29</v>
      </c>
      <c r="AI23" s="89"/>
      <c r="AJ23" s="48" t="str">
        <f>'Poids déchets'!AJ23</f>
        <v>_</v>
      </c>
      <c r="AK23" s="6" t="s">
        <v>4</v>
      </c>
      <c r="AL23" s="7">
        <v>25</v>
      </c>
      <c r="AM23" s="85"/>
      <c r="AN23" s="48" t="str">
        <f>'Poids déchets'!AN23</f>
        <v>_</v>
      </c>
    </row>
    <row r="24" spans="1:41" ht="20.100000000000001" customHeight="1" thickBot="1" x14ac:dyDescent="0.3">
      <c r="A24" s="11"/>
      <c r="B24" s="12"/>
      <c r="C24" s="86"/>
      <c r="D24" s="51"/>
      <c r="I24" s="11"/>
      <c r="J24" s="12"/>
      <c r="K24" s="86"/>
      <c r="L24" s="49"/>
      <c r="Q24" s="8" t="s">
        <v>4</v>
      </c>
      <c r="R24" s="9">
        <v>29</v>
      </c>
      <c r="S24" s="91"/>
      <c r="T24" s="52" t="str">
        <f>'Poids déchets'!T24</f>
        <v>_</v>
      </c>
      <c r="Y24" s="6" t="s">
        <v>4</v>
      </c>
      <c r="Z24" s="7">
        <v>26</v>
      </c>
      <c r="AA24" s="89"/>
      <c r="AB24" s="53" t="str">
        <f>'Poids déchets'!AB24</f>
        <v>_</v>
      </c>
      <c r="AG24" s="11"/>
      <c r="AH24" s="12"/>
      <c r="AI24" s="86"/>
      <c r="AJ24" s="49"/>
      <c r="AK24" s="11"/>
      <c r="AL24" s="12"/>
      <c r="AM24" s="86"/>
      <c r="AN24" s="49"/>
    </row>
    <row r="25" spans="1:41" ht="20.100000000000001" customHeight="1" thickTop="1" thickBot="1" x14ac:dyDescent="0.3">
      <c r="A25" s="6" t="s">
        <v>0</v>
      </c>
      <c r="B25" s="7">
        <v>28</v>
      </c>
      <c r="C25" s="85"/>
      <c r="D25" s="48" t="str">
        <f>'Poids déchets'!D25</f>
        <v>_</v>
      </c>
      <c r="I25" s="8" t="s">
        <v>0</v>
      </c>
      <c r="J25" s="9">
        <v>30</v>
      </c>
      <c r="K25" s="87"/>
      <c r="L25" s="50" t="str">
        <f>'Poids déchets'!L25</f>
        <v>_</v>
      </c>
      <c r="Y25" s="16"/>
      <c r="Z25" s="17"/>
      <c r="AA25" s="90"/>
      <c r="AB25" s="49"/>
      <c r="AG25" s="8" t="s">
        <v>0</v>
      </c>
      <c r="AH25" s="9">
        <v>31</v>
      </c>
      <c r="AI25" s="87"/>
      <c r="AJ25" s="50" t="str">
        <f>'Poids déchets'!AJ25</f>
        <v>_</v>
      </c>
      <c r="AK25" s="6" t="s">
        <v>0</v>
      </c>
      <c r="AL25" s="7">
        <v>29</v>
      </c>
      <c r="AM25" s="85"/>
      <c r="AN25" s="48" t="str">
        <f>'Poids déchets'!AN25</f>
        <v>_</v>
      </c>
    </row>
    <row r="26" spans="1:41" ht="20.100000000000001" customHeight="1" thickTop="1" x14ac:dyDescent="0.25">
      <c r="A26" s="6" t="s">
        <v>1</v>
      </c>
      <c r="B26" s="7">
        <v>29</v>
      </c>
      <c r="C26" s="85"/>
      <c r="D26" s="48" t="str">
        <f>'Poids déchets'!D26</f>
        <v>_</v>
      </c>
      <c r="Y26" s="6" t="s">
        <v>0</v>
      </c>
      <c r="Z26" s="7">
        <v>30</v>
      </c>
      <c r="AA26" s="85"/>
      <c r="AB26" s="48" t="str">
        <f>'Poids déchets'!AB26</f>
        <v>_</v>
      </c>
      <c r="AK26" s="6" t="s">
        <v>1</v>
      </c>
      <c r="AL26" s="7">
        <v>30</v>
      </c>
      <c r="AM26" s="85"/>
      <c r="AN26" s="48" t="str">
        <f>'Poids déchets'!AN26</f>
        <v>_</v>
      </c>
    </row>
    <row r="27" spans="1:41" ht="20.100000000000001" customHeight="1" thickBot="1" x14ac:dyDescent="0.3">
      <c r="A27" s="8" t="s">
        <v>2</v>
      </c>
      <c r="B27" s="9">
        <v>30</v>
      </c>
      <c r="C27" s="87"/>
      <c r="D27" s="52" t="str">
        <f>'Poids déchets'!D27</f>
        <v>_</v>
      </c>
      <c r="Y27" s="8" t="s">
        <v>1</v>
      </c>
      <c r="Z27" s="9">
        <v>31</v>
      </c>
      <c r="AA27" s="87"/>
      <c r="AB27" s="52" t="str">
        <f>'Poids déchets'!AB27</f>
        <v>_</v>
      </c>
      <c r="AK27" s="8" t="s">
        <v>2</v>
      </c>
      <c r="AL27" s="9">
        <v>31</v>
      </c>
      <c r="AM27" s="87"/>
      <c r="AN27" s="52" t="str">
        <f>'Poids déchets'!AN27</f>
        <v>_</v>
      </c>
    </row>
    <row r="28" spans="1:41" ht="20.100000000000001" customHeight="1" thickTop="1" thickBot="1" x14ac:dyDescent="0.3">
      <c r="A28" s="78"/>
      <c r="B28" s="78"/>
      <c r="C28" s="78"/>
      <c r="D28" s="78"/>
    </row>
    <row r="29" spans="1:41" s="30" customFormat="1" ht="12" hidden="1" customHeight="1" x14ac:dyDescent="0.2">
      <c r="A29" s="26" t="s">
        <v>42</v>
      </c>
      <c r="B29" s="27"/>
      <c r="C29" s="28"/>
      <c r="D29" s="29">
        <f>SUM(D30+D31)</f>
        <v>0</v>
      </c>
      <c r="E29" s="26" t="s">
        <v>42</v>
      </c>
      <c r="F29" s="27"/>
      <c r="G29" s="28"/>
      <c r="H29" s="29">
        <f>SUM(H30+H31)</f>
        <v>0</v>
      </c>
      <c r="I29" s="26" t="s">
        <v>42</v>
      </c>
      <c r="J29" s="27"/>
      <c r="K29" s="28"/>
      <c r="L29" s="29">
        <f>SUM(L30+L31)</f>
        <v>0</v>
      </c>
      <c r="M29" s="26" t="s">
        <v>42</v>
      </c>
      <c r="N29" s="27"/>
      <c r="O29" s="28"/>
      <c r="P29" s="29">
        <f>SUM(P30+P31)</f>
        <v>0</v>
      </c>
      <c r="Q29" s="26" t="s">
        <v>42</v>
      </c>
      <c r="R29" s="27"/>
      <c r="S29" s="28"/>
      <c r="T29" s="29">
        <f>SUM(T30+T31)</f>
        <v>0</v>
      </c>
      <c r="U29" s="26" t="s">
        <v>42</v>
      </c>
      <c r="V29" s="27"/>
      <c r="W29" s="28"/>
      <c r="X29" s="29">
        <f>SUM(X30+X31)</f>
        <v>0</v>
      </c>
      <c r="Y29" s="26" t="s">
        <v>42</v>
      </c>
      <c r="Z29" s="27"/>
      <c r="AA29" s="28"/>
      <c r="AB29" s="29">
        <f>SUM(AB30+AB31)</f>
        <v>0</v>
      </c>
      <c r="AC29" s="26" t="s">
        <v>42</v>
      </c>
      <c r="AD29" s="27"/>
      <c r="AE29" s="28"/>
      <c r="AF29" s="29">
        <f>SUM(AF30+AF31)</f>
        <v>0</v>
      </c>
      <c r="AG29" s="26" t="s">
        <v>42</v>
      </c>
      <c r="AH29" s="27"/>
      <c r="AI29" s="28"/>
      <c r="AJ29" s="29">
        <f>SUM(AJ30+AJ31)</f>
        <v>0</v>
      </c>
      <c r="AK29" s="26" t="s">
        <v>42</v>
      </c>
      <c r="AL29" s="27"/>
      <c r="AM29" s="28"/>
      <c r="AN29" s="29">
        <f>SUM(AN30+AN31)</f>
        <v>0</v>
      </c>
      <c r="AO29" s="30">
        <f>SUM(A29:AN29)</f>
        <v>0</v>
      </c>
    </row>
    <row r="30" spans="1:41" s="30" customFormat="1" ht="12" hidden="1" customHeight="1" x14ac:dyDescent="0.2">
      <c r="A30" s="26" t="s">
        <v>43</v>
      </c>
      <c r="B30" s="27"/>
      <c r="C30" s="28"/>
      <c r="D30" s="29">
        <f>COUNTIF(D2:D27,"Oui")</f>
        <v>0</v>
      </c>
      <c r="E30" s="26" t="s">
        <v>43</v>
      </c>
      <c r="F30" s="27"/>
      <c r="G30" s="28"/>
      <c r="H30" s="29">
        <f>COUNTIF(H2:H27,"Oui")</f>
        <v>0</v>
      </c>
      <c r="I30" s="26" t="s">
        <v>43</v>
      </c>
      <c r="J30" s="27"/>
      <c r="K30" s="28"/>
      <c r="L30" s="29">
        <f>COUNTIF(L2:L27,"Oui")</f>
        <v>0</v>
      </c>
      <c r="M30" s="26" t="s">
        <v>43</v>
      </c>
      <c r="N30" s="27"/>
      <c r="O30" s="28"/>
      <c r="P30" s="29">
        <f>COUNTIF(P2:P27,"Oui")</f>
        <v>0</v>
      </c>
      <c r="Q30" s="26" t="s">
        <v>43</v>
      </c>
      <c r="R30" s="27"/>
      <c r="S30" s="28"/>
      <c r="T30" s="29">
        <f>COUNTIF(T2:T27,"Oui")</f>
        <v>0</v>
      </c>
      <c r="U30" s="26" t="s">
        <v>43</v>
      </c>
      <c r="V30" s="27"/>
      <c r="W30" s="28"/>
      <c r="X30" s="29">
        <f>COUNTIF(X2:X27,"Oui")</f>
        <v>0</v>
      </c>
      <c r="Y30" s="26" t="s">
        <v>43</v>
      </c>
      <c r="Z30" s="27"/>
      <c r="AA30" s="28"/>
      <c r="AB30" s="29">
        <f>COUNTIF(AB2:AB27,"Oui")</f>
        <v>0</v>
      </c>
      <c r="AC30" s="26" t="s">
        <v>43</v>
      </c>
      <c r="AD30" s="27"/>
      <c r="AE30" s="28"/>
      <c r="AF30" s="29">
        <f>COUNTIF(AF2:AF27,"Oui")</f>
        <v>0</v>
      </c>
      <c r="AG30" s="26" t="s">
        <v>43</v>
      </c>
      <c r="AH30" s="27"/>
      <c r="AI30" s="28"/>
      <c r="AJ30" s="29">
        <f>COUNTIF(AJ2:AJ27,"Oui")</f>
        <v>0</v>
      </c>
      <c r="AK30" s="26" t="s">
        <v>43</v>
      </c>
      <c r="AL30" s="27"/>
      <c r="AM30" s="28"/>
      <c r="AN30" s="29">
        <f>COUNTIF(AN2:AN27,"Oui")</f>
        <v>0</v>
      </c>
      <c r="AO30" s="30">
        <f t="shared" ref="AO30:AO31" si="0">SUM(A30:AN30)</f>
        <v>0</v>
      </c>
    </row>
    <row r="31" spans="1:41" s="30" customFormat="1" ht="12" hidden="1" customHeight="1" x14ac:dyDescent="0.2">
      <c r="A31" s="26" t="s">
        <v>44</v>
      </c>
      <c r="B31" s="27"/>
      <c r="C31" s="28"/>
      <c r="D31" s="29">
        <f>COUNTIF(D2:D27,"Non")</f>
        <v>0</v>
      </c>
      <c r="E31" s="26" t="s">
        <v>44</v>
      </c>
      <c r="F31" s="27"/>
      <c r="G31" s="28"/>
      <c r="H31" s="29">
        <f>COUNTIF(H2:H27,"Non")</f>
        <v>0</v>
      </c>
      <c r="I31" s="26" t="s">
        <v>44</v>
      </c>
      <c r="J31" s="27"/>
      <c r="K31" s="28"/>
      <c r="L31" s="29">
        <f>COUNTIF(L2:L27,"Non")</f>
        <v>0</v>
      </c>
      <c r="M31" s="26" t="s">
        <v>44</v>
      </c>
      <c r="N31" s="27"/>
      <c r="O31" s="28"/>
      <c r="P31" s="29">
        <f>COUNTIF(P2:P27,"Non")</f>
        <v>0</v>
      </c>
      <c r="Q31" s="26" t="s">
        <v>44</v>
      </c>
      <c r="R31" s="27"/>
      <c r="S31" s="28"/>
      <c r="T31" s="29">
        <f>COUNTIF(T2:T27,"Non")</f>
        <v>0</v>
      </c>
      <c r="U31" s="26" t="s">
        <v>44</v>
      </c>
      <c r="V31" s="27"/>
      <c r="W31" s="28"/>
      <c r="X31" s="29">
        <f>COUNTIF(X2:X27,"Non")</f>
        <v>0</v>
      </c>
      <c r="Y31" s="26" t="s">
        <v>44</v>
      </c>
      <c r="Z31" s="27"/>
      <c r="AA31" s="28"/>
      <c r="AB31" s="29">
        <f>COUNTIF(AB2:AB27,"Non")</f>
        <v>0</v>
      </c>
      <c r="AC31" s="26" t="s">
        <v>44</v>
      </c>
      <c r="AD31" s="27"/>
      <c r="AE31" s="28"/>
      <c r="AF31" s="29">
        <f>COUNTIF(AF2:AF27,"Non")</f>
        <v>0</v>
      </c>
      <c r="AG31" s="26" t="s">
        <v>44</v>
      </c>
      <c r="AH31" s="27"/>
      <c r="AI31" s="28"/>
      <c r="AJ31" s="29">
        <f>COUNTIF(AJ2:AJ27,"Non")</f>
        <v>0</v>
      </c>
      <c r="AK31" s="26" t="s">
        <v>44</v>
      </c>
      <c r="AL31" s="27"/>
      <c r="AM31" s="28"/>
      <c r="AN31" s="29">
        <f>COUNTIF(AN2:AN27,"Non")</f>
        <v>0</v>
      </c>
      <c r="AO31" s="30">
        <f t="shared" si="0"/>
        <v>0</v>
      </c>
    </row>
    <row r="32" spans="1:41" ht="15.75" hidden="1" thickBot="1" x14ac:dyDescent="0.3"/>
    <row r="33" spans="1:39" s="21" customFormat="1" ht="15.75" thickBot="1" x14ac:dyDescent="0.3">
      <c r="A33" s="22" t="s">
        <v>14</v>
      </c>
      <c r="B33" s="23"/>
      <c r="C33" s="25">
        <f>SUM(C2:C27)</f>
        <v>0</v>
      </c>
      <c r="E33" s="22" t="s">
        <v>14</v>
      </c>
      <c r="F33" s="23"/>
      <c r="G33" s="25">
        <f>SUM(G2:G26)</f>
        <v>0</v>
      </c>
      <c r="I33" s="22" t="s">
        <v>14</v>
      </c>
      <c r="J33" s="23"/>
      <c r="K33" s="25">
        <f>SUM(K2:K26)</f>
        <v>0</v>
      </c>
      <c r="M33" s="22" t="s">
        <v>14</v>
      </c>
      <c r="N33" s="23"/>
      <c r="O33" s="25">
        <f>SUM(O2:O26)</f>
        <v>0</v>
      </c>
      <c r="Q33" s="22" t="s">
        <v>14</v>
      </c>
      <c r="R33" s="23"/>
      <c r="S33" s="25">
        <f>SUM(S2:S26)</f>
        <v>0</v>
      </c>
      <c r="U33" s="22" t="s">
        <v>14</v>
      </c>
      <c r="V33" s="23"/>
      <c r="W33" s="25">
        <f>SUM(W2:W26)</f>
        <v>0</v>
      </c>
      <c r="Y33" s="22" t="s">
        <v>14</v>
      </c>
      <c r="Z33" s="23"/>
      <c r="AA33" s="25">
        <f>SUM(AA2:AA27)</f>
        <v>0</v>
      </c>
      <c r="AC33" s="22" t="s">
        <v>14</v>
      </c>
      <c r="AD33" s="23"/>
      <c r="AE33" s="25">
        <f>SUM(AE2:AE26)</f>
        <v>0</v>
      </c>
      <c r="AG33" s="22" t="s">
        <v>14</v>
      </c>
      <c r="AH33" s="23"/>
      <c r="AI33" s="25">
        <f>SUM(AI2:AI26)</f>
        <v>0</v>
      </c>
      <c r="AK33" s="22" t="s">
        <v>14</v>
      </c>
      <c r="AL33" s="23"/>
      <c r="AM33" s="25">
        <f>SUM(AM2:AM27)</f>
        <v>0</v>
      </c>
    </row>
    <row r="34" spans="1:39" s="21" customFormat="1" ht="22.5" customHeight="1" thickBot="1" x14ac:dyDescent="0.3">
      <c r="A34" s="22" t="s">
        <v>13</v>
      </c>
      <c r="B34" s="23"/>
      <c r="C34" s="25">
        <f>SUMIF(D2:D27,"Oui",C2:C27)</f>
        <v>0</v>
      </c>
      <c r="E34" s="22" t="s">
        <v>13</v>
      </c>
      <c r="F34" s="23"/>
      <c r="G34" s="25">
        <f>SUMIF(H2:H26,"Oui",G2:G26)</f>
        <v>0</v>
      </c>
      <c r="I34" s="22" t="s">
        <v>13</v>
      </c>
      <c r="J34" s="23"/>
      <c r="K34" s="25">
        <f>SUMIF(L2:L26,"Oui",K2:K26)</f>
        <v>0</v>
      </c>
      <c r="M34" s="22" t="s">
        <v>13</v>
      </c>
      <c r="N34" s="23"/>
      <c r="O34" s="25">
        <f>SUMIF(P2:P26,"Oui",O2:O26)</f>
        <v>0</v>
      </c>
      <c r="Q34" s="22" t="s">
        <v>13</v>
      </c>
      <c r="R34" s="23"/>
      <c r="S34" s="25">
        <f>SUMIF(T2:T26,"Oui",S2:S26)</f>
        <v>0</v>
      </c>
      <c r="U34" s="22" t="s">
        <v>13</v>
      </c>
      <c r="V34" s="23"/>
      <c r="W34" s="25">
        <f>SUMIF(X2:X26,"Oui",W2:W26)</f>
        <v>0</v>
      </c>
      <c r="Y34" s="22" t="s">
        <v>13</v>
      </c>
      <c r="Z34" s="23"/>
      <c r="AA34" s="25">
        <f>SUMIF(AB2:AB27,"Oui",AA2:AA27)</f>
        <v>0</v>
      </c>
      <c r="AC34" s="22" t="s">
        <v>13</v>
      </c>
      <c r="AD34" s="23"/>
      <c r="AE34" s="25">
        <f>SUMIF(AF2:AF26,"Oui",AE2:AE26)</f>
        <v>0</v>
      </c>
      <c r="AG34" s="22" t="s">
        <v>13</v>
      </c>
      <c r="AH34" s="23"/>
      <c r="AI34" s="25">
        <f>SUMIF(AJ2:AJ26,"Oui",AI2:AI26)</f>
        <v>0</v>
      </c>
      <c r="AK34" s="22" t="s">
        <v>13</v>
      </c>
      <c r="AL34" s="23"/>
      <c r="AM34" s="25">
        <f>SUMIF(AN2:AN27,"Oui",AM2:AM27)</f>
        <v>0</v>
      </c>
    </row>
    <row r="35" spans="1:39" s="21" customFormat="1" ht="30.75" thickBot="1" x14ac:dyDescent="0.3">
      <c r="A35" s="24" t="s">
        <v>15</v>
      </c>
      <c r="B35" s="23"/>
      <c r="C35" s="25">
        <f>SUMIF(D2:D27,"Non",C2:C27)</f>
        <v>0</v>
      </c>
      <c r="E35" s="24" t="s">
        <v>15</v>
      </c>
      <c r="F35" s="23"/>
      <c r="G35" s="25">
        <f>SUMIF(H2:H26,"Non",G2:G26)</f>
        <v>0</v>
      </c>
      <c r="I35" s="24" t="s">
        <v>15</v>
      </c>
      <c r="J35" s="23"/>
      <c r="K35" s="25">
        <f>SUMIF(L2:L26,"Non",K2:K26)</f>
        <v>0</v>
      </c>
      <c r="M35" s="24" t="s">
        <v>15</v>
      </c>
      <c r="N35" s="23"/>
      <c r="O35" s="25">
        <f>SUMIF(P2:P26,"Non",O2:O26)</f>
        <v>0</v>
      </c>
      <c r="Q35" s="24" t="s">
        <v>15</v>
      </c>
      <c r="R35" s="23"/>
      <c r="S35" s="25">
        <f>SUMIF(T2:T26,"Non",S2:S26)</f>
        <v>0</v>
      </c>
      <c r="U35" s="24" t="s">
        <v>15</v>
      </c>
      <c r="V35" s="23"/>
      <c r="W35" s="25">
        <f>SUMIF(X2:X26,"Non",W2:W26)</f>
        <v>0</v>
      </c>
      <c r="Y35" s="24" t="s">
        <v>15</v>
      </c>
      <c r="Z35" s="23"/>
      <c r="AA35" s="25">
        <f>SUMIF(AB2:AB27,"Non",AA2:AA27)</f>
        <v>0</v>
      </c>
      <c r="AC35" s="24" t="s">
        <v>15</v>
      </c>
      <c r="AD35" s="23"/>
      <c r="AE35" s="25">
        <f>SUMIF(AF2:AF26,"Non",AE2:AE26)</f>
        <v>0</v>
      </c>
      <c r="AG35" s="24" t="s">
        <v>15</v>
      </c>
      <c r="AH35" s="23"/>
      <c r="AI35" s="25">
        <f>SUMIF(AJ2:AJ26,"Non",AI2:AI26)</f>
        <v>0</v>
      </c>
      <c r="AK35" s="24" t="s">
        <v>15</v>
      </c>
      <c r="AL35" s="23"/>
      <c r="AM35" s="25">
        <f>SUMIF(AN2:AN27,"Non",AM2:AM27)</f>
        <v>0</v>
      </c>
    </row>
    <row r="36" spans="1:39" ht="15.75" thickBot="1" x14ac:dyDescent="0.3"/>
    <row r="37" spans="1:39" ht="39" customHeight="1" thickBot="1" x14ac:dyDescent="0.35">
      <c r="A37" s="100" t="s">
        <v>37</v>
      </c>
      <c r="B37" s="101"/>
      <c r="C37" s="14" t="e">
        <f>AVERAGE(C2:C26)</f>
        <v>#DIV/0!</v>
      </c>
      <c r="E37" s="100" t="s">
        <v>37</v>
      </c>
      <c r="F37" s="101"/>
      <c r="G37" s="14" t="e">
        <f>AVERAGE(G2:G26)</f>
        <v>#DIV/0!</v>
      </c>
      <c r="I37" s="100" t="s">
        <v>37</v>
      </c>
      <c r="J37" s="101"/>
      <c r="K37" s="14" t="e">
        <f>AVERAGE(K2:K26)</f>
        <v>#DIV/0!</v>
      </c>
      <c r="M37" s="100" t="s">
        <v>37</v>
      </c>
      <c r="N37" s="101"/>
      <c r="O37" s="14" t="e">
        <f>AVERAGE(O2:O26)</f>
        <v>#DIV/0!</v>
      </c>
      <c r="Q37" s="100" t="s">
        <v>37</v>
      </c>
      <c r="R37" s="101"/>
      <c r="S37" s="14" t="e">
        <f>AVERAGE(S2:S26)</f>
        <v>#DIV/0!</v>
      </c>
      <c r="U37" s="100" t="s">
        <v>37</v>
      </c>
      <c r="V37" s="101"/>
      <c r="W37" s="14" t="e">
        <f>AVERAGE(W2:W26)</f>
        <v>#DIV/0!</v>
      </c>
      <c r="Y37" s="100" t="s">
        <v>37</v>
      </c>
      <c r="Z37" s="101"/>
      <c r="AA37" s="14" t="e">
        <f>AVERAGE(AA2:AA26)</f>
        <v>#DIV/0!</v>
      </c>
      <c r="AC37" s="100" t="s">
        <v>37</v>
      </c>
      <c r="AD37" s="101"/>
      <c r="AE37" s="14" t="e">
        <f>AVERAGE(AE2:AE26)</f>
        <v>#DIV/0!</v>
      </c>
      <c r="AG37" s="100" t="s">
        <v>37</v>
      </c>
      <c r="AH37" s="101"/>
      <c r="AI37" s="14" t="e">
        <f>AVERAGE(AI2:AI26)</f>
        <v>#DIV/0!</v>
      </c>
      <c r="AK37" s="100" t="s">
        <v>37</v>
      </c>
      <c r="AL37" s="101"/>
      <c r="AM37" s="14" t="e">
        <f>AVERAGE(AM2:AM26)</f>
        <v>#DIV/0!</v>
      </c>
    </row>
    <row r="38" spans="1:39" ht="49.5" customHeight="1" thickBot="1" x14ac:dyDescent="0.35">
      <c r="A38" s="95" t="s">
        <v>40</v>
      </c>
      <c r="B38" s="96"/>
      <c r="C38" s="19" t="e">
        <f>AVERAGEIF(D2:D26,"Oui",C2:C26)</f>
        <v>#DIV/0!</v>
      </c>
      <c r="E38" s="95" t="s">
        <v>40</v>
      </c>
      <c r="F38" s="96"/>
      <c r="G38" s="19" t="e">
        <f>AVERAGEIF(H2:H26,"Oui",G2:G26)</f>
        <v>#DIV/0!</v>
      </c>
      <c r="I38" s="95" t="s">
        <v>40</v>
      </c>
      <c r="J38" s="96"/>
      <c r="K38" s="19" t="e">
        <f>AVERAGEIF(L2:L26,"Oui",K2:K26)</f>
        <v>#DIV/0!</v>
      </c>
      <c r="M38" s="95" t="s">
        <v>40</v>
      </c>
      <c r="N38" s="96"/>
      <c r="O38" s="19" t="e">
        <f>AVERAGEIF(P2:P26,"Oui",O2:O26)</f>
        <v>#DIV/0!</v>
      </c>
      <c r="Q38" s="95" t="s">
        <v>40</v>
      </c>
      <c r="R38" s="96"/>
      <c r="S38" s="19" t="e">
        <f>AVERAGEIF(T2:T26,"Oui",S2:S26)</f>
        <v>#DIV/0!</v>
      </c>
      <c r="U38" s="95" t="s">
        <v>40</v>
      </c>
      <c r="V38" s="96"/>
      <c r="W38" s="19" t="e">
        <f>AVERAGEIF(X2:X26,"Oui",W2:W26)</f>
        <v>#DIV/0!</v>
      </c>
      <c r="Y38" s="95" t="s">
        <v>40</v>
      </c>
      <c r="Z38" s="96"/>
      <c r="AA38" s="19" t="e">
        <f>AVERAGEIF(AB2:AB26,"Oui",AA2:AA26)</f>
        <v>#DIV/0!</v>
      </c>
      <c r="AC38" s="95" t="s">
        <v>40</v>
      </c>
      <c r="AD38" s="96"/>
      <c r="AE38" s="19" t="e">
        <f>AVERAGEIF(AF2:AF26,"Oui",AE2:AE26)</f>
        <v>#DIV/0!</v>
      </c>
      <c r="AG38" s="95" t="s">
        <v>40</v>
      </c>
      <c r="AH38" s="96"/>
      <c r="AI38" s="19" t="e">
        <f>AVERAGEIF(AJ2:AJ26,"Oui",AI2:AI26)</f>
        <v>#DIV/0!</v>
      </c>
      <c r="AK38" s="95" t="s">
        <v>40</v>
      </c>
      <c r="AL38" s="96"/>
      <c r="AM38" s="19" t="e">
        <f>AVERAGEIF(AN2:AN26,"Oui",AM2:AM26)</f>
        <v>#DIV/0!</v>
      </c>
    </row>
    <row r="39" spans="1:39" ht="39" customHeight="1" thickBot="1" x14ac:dyDescent="0.35">
      <c r="A39" s="95" t="s">
        <v>41</v>
      </c>
      <c r="B39" s="96"/>
      <c r="C39" s="19" t="e">
        <f>AVERAGEIF(D2:D26,"Non",C2:C26)</f>
        <v>#DIV/0!</v>
      </c>
      <c r="E39" s="95" t="s">
        <v>41</v>
      </c>
      <c r="F39" s="96"/>
      <c r="G39" s="19" t="e">
        <f>AVERAGEIF(H2:H26,"Non",G2:G26)</f>
        <v>#DIV/0!</v>
      </c>
      <c r="I39" s="95" t="s">
        <v>41</v>
      </c>
      <c r="J39" s="96"/>
      <c r="K39" s="19" t="e">
        <f>AVERAGEIF(L2:L26,"Non",K2:K26)</f>
        <v>#DIV/0!</v>
      </c>
      <c r="M39" s="95" t="s">
        <v>41</v>
      </c>
      <c r="N39" s="96"/>
      <c r="O39" s="19" t="e">
        <f>AVERAGEIF(P2:P26,"Non",O2:O26)</f>
        <v>#DIV/0!</v>
      </c>
      <c r="Q39" s="95" t="s">
        <v>41</v>
      </c>
      <c r="R39" s="96"/>
      <c r="S39" s="19" t="e">
        <f>AVERAGEIF(T2:T26,"Non",S2:S26)</f>
        <v>#DIV/0!</v>
      </c>
      <c r="U39" s="95" t="s">
        <v>41</v>
      </c>
      <c r="V39" s="96"/>
      <c r="W39" s="19" t="e">
        <f>AVERAGEIF(X2:X26,"Non",W2:W26)</f>
        <v>#DIV/0!</v>
      </c>
      <c r="Y39" s="95" t="s">
        <v>41</v>
      </c>
      <c r="Z39" s="96"/>
      <c r="AA39" s="19" t="e">
        <f>AVERAGEIF(AB2:AB26,"Non",AA2:AA26)</f>
        <v>#DIV/0!</v>
      </c>
      <c r="AC39" s="95" t="s">
        <v>41</v>
      </c>
      <c r="AD39" s="96"/>
      <c r="AE39" s="19" t="e">
        <f>AVERAGEIF(AF2:AF26,"Non",AE2:AE26)</f>
        <v>#DIV/0!</v>
      </c>
      <c r="AG39" s="95" t="s">
        <v>41</v>
      </c>
      <c r="AH39" s="96"/>
      <c r="AI39" s="19" t="e">
        <f>AVERAGEIF(AJ2:AJ26,"Non",AI2:AI26)</f>
        <v>#DIV/0!</v>
      </c>
      <c r="AK39" s="95" t="s">
        <v>41</v>
      </c>
      <c r="AL39" s="96"/>
      <c r="AM39" s="19" t="e">
        <f>AVERAGEIF(AN2:AN26,"Non",AM2:AM26)</f>
        <v>#DIV/0!</v>
      </c>
    </row>
  </sheetData>
  <sheetProtection password="C576" sheet="1" objects="1" scenarios="1"/>
  <mergeCells count="40">
    <mergeCell ref="Y1:AA1"/>
    <mergeCell ref="AC1:AE1"/>
    <mergeCell ref="AG1:AI1"/>
    <mergeCell ref="AK1:AM1"/>
    <mergeCell ref="A1:C1"/>
    <mergeCell ref="E1:G1"/>
    <mergeCell ref="I1:K1"/>
    <mergeCell ref="M1:O1"/>
    <mergeCell ref="Q1:S1"/>
    <mergeCell ref="U1:W1"/>
    <mergeCell ref="A37:B37"/>
    <mergeCell ref="E37:F37"/>
    <mergeCell ref="I37:J37"/>
    <mergeCell ref="M37:N37"/>
    <mergeCell ref="Q37:R37"/>
    <mergeCell ref="U37:V37"/>
    <mergeCell ref="Y37:Z37"/>
    <mergeCell ref="AC37:AD37"/>
    <mergeCell ref="AG37:AH37"/>
    <mergeCell ref="AK37:AL37"/>
    <mergeCell ref="A38:B38"/>
    <mergeCell ref="E38:F38"/>
    <mergeCell ref="I38:J38"/>
    <mergeCell ref="M38:N38"/>
    <mergeCell ref="Q38:R38"/>
    <mergeCell ref="U38:V38"/>
    <mergeCell ref="Y38:Z38"/>
    <mergeCell ref="AC38:AD38"/>
    <mergeCell ref="AG38:AH38"/>
    <mergeCell ref="AK38:AL38"/>
    <mergeCell ref="A39:B39"/>
    <mergeCell ref="E39:F39"/>
    <mergeCell ref="I39:J39"/>
    <mergeCell ref="M39:N39"/>
    <mergeCell ref="Q39:R39"/>
    <mergeCell ref="U39:V39"/>
    <mergeCell ref="Y39:Z39"/>
    <mergeCell ref="AC39:AD39"/>
    <mergeCell ref="AG39:AH39"/>
    <mergeCell ref="AK39:AL39"/>
  </mergeCells>
  <dataValidations count="1">
    <dataValidation type="list" allowBlank="1" showInputMessage="1" showErrorMessage="1" sqref="L2:L6 L13:L17 L19:L23 L8:L11 L25">
      <formula1>"0,Oui,Non"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zoomScale="75" zoomScaleNormal="75" workbookViewId="0">
      <selection activeCell="K11" sqref="K11"/>
    </sheetView>
  </sheetViews>
  <sheetFormatPr baseColWidth="10" defaultRowHeight="15" x14ac:dyDescent="0.25"/>
  <cols>
    <col min="2" max="2" width="3.7109375" customWidth="1"/>
    <col min="3" max="3" width="17.85546875" customWidth="1"/>
    <col min="4" max="4" width="4.7109375" customWidth="1"/>
    <col min="6" max="6" width="3.7109375" customWidth="1"/>
    <col min="7" max="7" width="16.28515625" customWidth="1"/>
    <col min="8" max="8" width="4.7109375" customWidth="1"/>
    <col min="10" max="10" width="3.7109375" customWidth="1"/>
    <col min="11" max="11" width="17" customWidth="1"/>
    <col min="12" max="12" width="4.28515625" customWidth="1"/>
    <col min="14" max="14" width="3.7109375" customWidth="1"/>
    <col min="15" max="15" width="17.42578125" customWidth="1"/>
    <col min="16" max="16" width="4.28515625" customWidth="1"/>
    <col min="18" max="18" width="3.7109375" customWidth="1"/>
    <col min="19" max="19" width="17.42578125" customWidth="1"/>
    <col min="20" max="20" width="4.28515625" customWidth="1"/>
    <col min="22" max="22" width="3.7109375" customWidth="1"/>
    <col min="23" max="23" width="17.42578125" customWidth="1"/>
    <col min="24" max="24" width="4.28515625" customWidth="1"/>
    <col min="26" max="26" width="3.7109375" customWidth="1"/>
    <col min="27" max="27" width="17.42578125" customWidth="1"/>
    <col min="28" max="28" width="4.28515625" customWidth="1"/>
    <col min="30" max="30" width="3.7109375" customWidth="1"/>
    <col min="31" max="31" width="17.42578125" customWidth="1"/>
    <col min="32" max="32" width="4.28515625" customWidth="1"/>
    <col min="34" max="34" width="3.7109375" customWidth="1"/>
    <col min="35" max="35" width="17.42578125" customWidth="1"/>
    <col min="36" max="36" width="4.28515625" customWidth="1"/>
    <col min="38" max="38" width="3.7109375" customWidth="1"/>
    <col min="39" max="39" width="17.42578125" customWidth="1"/>
    <col min="40" max="40" width="4.28515625" customWidth="1"/>
  </cols>
  <sheetData>
    <row r="1" spans="1:40" ht="123" customHeight="1" thickTop="1" x14ac:dyDescent="0.25">
      <c r="A1" s="98" t="s">
        <v>71</v>
      </c>
      <c r="B1" s="99"/>
      <c r="C1" s="99"/>
      <c r="D1" s="13" t="s">
        <v>51</v>
      </c>
      <c r="E1" s="98" t="s">
        <v>72</v>
      </c>
      <c r="F1" s="99"/>
      <c r="G1" s="99"/>
      <c r="H1" s="13" t="s">
        <v>51</v>
      </c>
      <c r="I1" s="98" t="s">
        <v>73</v>
      </c>
      <c r="J1" s="99"/>
      <c r="K1" s="99"/>
      <c r="L1" s="13" t="s">
        <v>51</v>
      </c>
      <c r="M1" s="98" t="s">
        <v>74</v>
      </c>
      <c r="N1" s="99"/>
      <c r="O1" s="99"/>
      <c r="P1" s="13" t="s">
        <v>51</v>
      </c>
      <c r="Q1" s="98" t="s">
        <v>75</v>
      </c>
      <c r="R1" s="99"/>
      <c r="S1" s="99"/>
      <c r="T1" s="13" t="s">
        <v>51</v>
      </c>
      <c r="U1" s="98" t="s">
        <v>76</v>
      </c>
      <c r="V1" s="99"/>
      <c r="W1" s="99"/>
      <c r="X1" s="13" t="s">
        <v>51</v>
      </c>
      <c r="Y1" s="98" t="s">
        <v>77</v>
      </c>
      <c r="Z1" s="99"/>
      <c r="AA1" s="99"/>
      <c r="AB1" s="13" t="s">
        <v>51</v>
      </c>
      <c r="AC1" s="98" t="s">
        <v>78</v>
      </c>
      <c r="AD1" s="99"/>
      <c r="AE1" s="99"/>
      <c r="AF1" s="13" t="s">
        <v>51</v>
      </c>
      <c r="AG1" s="98" t="s">
        <v>79</v>
      </c>
      <c r="AH1" s="99"/>
      <c r="AI1" s="99"/>
      <c r="AJ1" s="13" t="s">
        <v>51</v>
      </c>
      <c r="AK1" s="98" t="s">
        <v>80</v>
      </c>
      <c r="AL1" s="99"/>
      <c r="AM1" s="99"/>
      <c r="AN1" s="13" t="s">
        <v>51</v>
      </c>
    </row>
    <row r="2" spans="1:40" ht="20.100000000000001" customHeight="1" x14ac:dyDescent="0.25">
      <c r="A2" s="6" t="s">
        <v>1</v>
      </c>
      <c r="B2" s="7">
        <v>1</v>
      </c>
      <c r="C2" s="61"/>
      <c r="D2" s="48" t="str">
        <f>'Poids déchets'!D2</f>
        <v>_</v>
      </c>
      <c r="E2" s="6" t="s">
        <v>3</v>
      </c>
      <c r="F2" s="7">
        <v>1</v>
      </c>
      <c r="G2" s="61"/>
      <c r="H2" s="48" t="str">
        <f>'Poids déchets'!H2</f>
        <v>_</v>
      </c>
      <c r="I2" s="6" t="s">
        <v>0</v>
      </c>
      <c r="J2" s="7">
        <v>2</v>
      </c>
      <c r="K2" s="61"/>
      <c r="L2" s="48" t="str">
        <f>'Poids déchets'!L2</f>
        <v>_</v>
      </c>
      <c r="M2" s="6" t="s">
        <v>1</v>
      </c>
      <c r="N2" s="7">
        <v>1</v>
      </c>
      <c r="O2" s="61"/>
      <c r="P2" s="48" t="str">
        <f>'Poids déchets'!P2</f>
        <v>_</v>
      </c>
      <c r="Q2" s="6" t="s">
        <v>0</v>
      </c>
      <c r="R2" s="7">
        <v>4</v>
      </c>
      <c r="S2" s="61"/>
      <c r="T2" s="48" t="str">
        <f>'Poids déchets'!T2</f>
        <v>_</v>
      </c>
      <c r="U2" s="6" t="s">
        <v>0</v>
      </c>
      <c r="V2" s="7">
        <v>1</v>
      </c>
      <c r="W2" s="61"/>
      <c r="X2" s="48" t="str">
        <f>'Poids déchets'!X2</f>
        <v>_</v>
      </c>
      <c r="Y2" s="6" t="s">
        <v>0</v>
      </c>
      <c r="Z2" s="7">
        <v>1</v>
      </c>
      <c r="AA2" s="61"/>
      <c r="AB2" s="48" t="str">
        <f>'Poids déchets'!AB2</f>
        <v>_</v>
      </c>
      <c r="AC2" s="6" t="s">
        <v>3</v>
      </c>
      <c r="AD2" s="7">
        <v>1</v>
      </c>
      <c r="AE2" s="61"/>
      <c r="AF2" s="48" t="str">
        <f>'Poids déchets'!AF2</f>
        <v>_</v>
      </c>
      <c r="AG2" s="6" t="s">
        <v>0</v>
      </c>
      <c r="AH2" s="7">
        <v>3</v>
      </c>
      <c r="AI2" s="61"/>
      <c r="AJ2" s="48" t="str">
        <f>'Poids déchets'!AJ2</f>
        <v>_</v>
      </c>
      <c r="AK2" s="6" t="s">
        <v>1</v>
      </c>
      <c r="AL2" s="7">
        <v>1</v>
      </c>
      <c r="AM2" s="61"/>
      <c r="AN2" s="48" t="str">
        <f>'Poids déchets'!AN2</f>
        <v>_</v>
      </c>
    </row>
    <row r="3" spans="1:40" ht="20.100000000000001" customHeight="1" x14ac:dyDescent="0.25">
      <c r="A3" s="6" t="s">
        <v>2</v>
      </c>
      <c r="B3" s="7">
        <v>2</v>
      </c>
      <c r="C3" s="61"/>
      <c r="D3" s="48" t="str">
        <f>'Poids déchets'!D3</f>
        <v>_</v>
      </c>
      <c r="E3" s="6" t="s">
        <v>4</v>
      </c>
      <c r="F3" s="7">
        <v>2</v>
      </c>
      <c r="G3" s="61"/>
      <c r="H3" s="48" t="str">
        <f>'Poids déchets'!H3</f>
        <v>_</v>
      </c>
      <c r="I3" s="6" t="s">
        <v>1</v>
      </c>
      <c r="J3" s="7">
        <v>3</v>
      </c>
      <c r="K3" s="61"/>
      <c r="L3" s="48" t="str">
        <f>'Poids déchets'!L3</f>
        <v>_</v>
      </c>
      <c r="M3" s="6" t="s">
        <v>2</v>
      </c>
      <c r="N3" s="7">
        <v>2</v>
      </c>
      <c r="O3" s="61"/>
      <c r="P3" s="48" t="str">
        <f>'Poids déchets'!P3</f>
        <v>_</v>
      </c>
      <c r="Q3" s="6" t="s">
        <v>1</v>
      </c>
      <c r="R3" s="7">
        <v>5</v>
      </c>
      <c r="S3" s="61"/>
      <c r="T3" s="48" t="str">
        <f>'Poids déchets'!T3</f>
        <v>_</v>
      </c>
      <c r="U3" s="6" t="s">
        <v>1</v>
      </c>
      <c r="V3" s="7">
        <v>2</v>
      </c>
      <c r="W3" s="61"/>
      <c r="X3" s="48" t="str">
        <f>'Poids déchets'!X3</f>
        <v>_</v>
      </c>
      <c r="Y3" s="6" t="s">
        <v>1</v>
      </c>
      <c r="Z3" s="7">
        <v>2</v>
      </c>
      <c r="AA3" s="61"/>
      <c r="AB3" s="48" t="str">
        <f>'Poids déchets'!AB3</f>
        <v>_</v>
      </c>
      <c r="AC3" s="6" t="s">
        <v>4</v>
      </c>
      <c r="AD3" s="7">
        <v>2</v>
      </c>
      <c r="AE3" s="61"/>
      <c r="AF3" s="48" t="str">
        <f>'Poids déchets'!AF3</f>
        <v>_</v>
      </c>
      <c r="AG3" s="6" t="s">
        <v>1</v>
      </c>
      <c r="AH3" s="7">
        <v>4</v>
      </c>
      <c r="AI3" s="61"/>
      <c r="AJ3" s="48" t="str">
        <f>'Poids déchets'!AJ3</f>
        <v>_</v>
      </c>
      <c r="AK3" s="6" t="s">
        <v>2</v>
      </c>
      <c r="AL3" s="7">
        <v>2</v>
      </c>
      <c r="AM3" s="61"/>
      <c r="AN3" s="48" t="str">
        <f>'Poids déchets'!AN3</f>
        <v>_</v>
      </c>
    </row>
    <row r="4" spans="1:40" ht="20.100000000000001" customHeight="1" x14ac:dyDescent="0.25">
      <c r="A4" s="6" t="s">
        <v>3</v>
      </c>
      <c r="B4" s="7">
        <v>3</v>
      </c>
      <c r="C4" s="61"/>
      <c r="D4" s="48" t="str">
        <f>'Poids déchets'!D4</f>
        <v>_</v>
      </c>
      <c r="E4" s="11"/>
      <c r="F4" s="12"/>
      <c r="G4" s="79"/>
      <c r="H4" s="51"/>
      <c r="I4" s="6" t="s">
        <v>2</v>
      </c>
      <c r="J4" s="7">
        <v>4</v>
      </c>
      <c r="K4" s="61"/>
      <c r="L4" s="48" t="str">
        <f>'Poids déchets'!L4</f>
        <v>_</v>
      </c>
      <c r="M4" s="6" t="s">
        <v>3</v>
      </c>
      <c r="N4" s="7">
        <v>3</v>
      </c>
      <c r="O4" s="61"/>
      <c r="P4" s="48" t="str">
        <f>'Poids déchets'!P4</f>
        <v>_</v>
      </c>
      <c r="Q4" s="6" t="s">
        <v>2</v>
      </c>
      <c r="R4" s="7">
        <v>6</v>
      </c>
      <c r="S4" s="61"/>
      <c r="T4" s="48" t="str">
        <f>'Poids déchets'!T4</f>
        <v>_</v>
      </c>
      <c r="U4" s="6" t="s">
        <v>2</v>
      </c>
      <c r="V4" s="7">
        <v>3</v>
      </c>
      <c r="W4" s="61"/>
      <c r="X4" s="48" t="str">
        <f>'Poids déchets'!X4</f>
        <v>_</v>
      </c>
      <c r="Y4" s="6" t="s">
        <v>2</v>
      </c>
      <c r="Z4" s="7">
        <v>3</v>
      </c>
      <c r="AA4" s="61"/>
      <c r="AB4" s="48" t="str">
        <f>'Poids déchets'!AB4</f>
        <v>_</v>
      </c>
      <c r="AC4" s="11"/>
      <c r="AD4" s="12"/>
      <c r="AE4" s="79"/>
      <c r="AF4" s="49"/>
      <c r="AG4" s="6" t="s">
        <v>2</v>
      </c>
      <c r="AH4" s="7">
        <v>5</v>
      </c>
      <c r="AI4" s="61"/>
      <c r="AJ4" s="48" t="str">
        <f>'Poids déchets'!AJ4</f>
        <v>_</v>
      </c>
      <c r="AK4" s="6" t="s">
        <v>3</v>
      </c>
      <c r="AL4" s="7">
        <v>3</v>
      </c>
      <c r="AM4" s="61"/>
      <c r="AN4" s="48" t="str">
        <f>'Poids déchets'!AN4</f>
        <v>_</v>
      </c>
    </row>
    <row r="5" spans="1:40" ht="20.100000000000001" customHeight="1" x14ac:dyDescent="0.25">
      <c r="A5" s="6" t="s">
        <v>4</v>
      </c>
      <c r="B5" s="7">
        <v>4</v>
      </c>
      <c r="C5" s="61"/>
      <c r="D5" s="48" t="str">
        <f>'Poids déchets'!D5</f>
        <v>_</v>
      </c>
      <c r="E5" s="6" t="s">
        <v>0</v>
      </c>
      <c r="F5" s="7">
        <v>5</v>
      </c>
      <c r="G5" s="61"/>
      <c r="H5" s="48" t="str">
        <f>'Poids déchets'!H5</f>
        <v>_</v>
      </c>
      <c r="I5" s="6" t="s">
        <v>3</v>
      </c>
      <c r="J5" s="7">
        <v>5</v>
      </c>
      <c r="K5" s="61"/>
      <c r="L5" s="48" t="str">
        <f>'Poids déchets'!L5</f>
        <v>_</v>
      </c>
      <c r="M5" s="6" t="s">
        <v>4</v>
      </c>
      <c r="N5" s="7">
        <v>4</v>
      </c>
      <c r="O5" s="61"/>
      <c r="P5" s="48" t="str">
        <f>'Poids déchets'!P5</f>
        <v>_</v>
      </c>
      <c r="Q5" s="6" t="s">
        <v>3</v>
      </c>
      <c r="R5" s="7">
        <v>7</v>
      </c>
      <c r="S5" s="61"/>
      <c r="T5" s="48" t="str">
        <f>'Poids déchets'!T5</f>
        <v>_</v>
      </c>
      <c r="U5" s="6" t="s">
        <v>3</v>
      </c>
      <c r="V5" s="7">
        <v>4</v>
      </c>
      <c r="W5" s="61"/>
      <c r="X5" s="48" t="str">
        <f>'Poids déchets'!X5</f>
        <v>_</v>
      </c>
      <c r="Y5" s="6" t="s">
        <v>3</v>
      </c>
      <c r="Z5" s="7">
        <v>4</v>
      </c>
      <c r="AA5" s="61"/>
      <c r="AB5" s="48" t="str">
        <f>'Poids déchets'!AB5</f>
        <v>_</v>
      </c>
      <c r="AC5" s="6" t="s">
        <v>1</v>
      </c>
      <c r="AD5" s="7">
        <v>6</v>
      </c>
      <c r="AE5" s="61"/>
      <c r="AF5" s="48" t="str">
        <f>'Poids déchets'!AF5</f>
        <v>_</v>
      </c>
      <c r="AG5" s="6" t="s">
        <v>3</v>
      </c>
      <c r="AH5" s="7">
        <v>6</v>
      </c>
      <c r="AI5" s="61"/>
      <c r="AJ5" s="48" t="str">
        <f>'Poids déchets'!AJ5</f>
        <v>_</v>
      </c>
      <c r="AK5" s="6" t="s">
        <v>4</v>
      </c>
      <c r="AL5" s="7">
        <v>4</v>
      </c>
      <c r="AM5" s="61"/>
      <c r="AN5" s="48" t="str">
        <f>'Poids déchets'!AN5</f>
        <v>_</v>
      </c>
    </row>
    <row r="6" spans="1:40" ht="20.100000000000001" customHeight="1" x14ac:dyDescent="0.25">
      <c r="A6" s="11"/>
      <c r="B6" s="12"/>
      <c r="C6" s="79"/>
      <c r="D6" s="51"/>
      <c r="E6" s="6" t="s">
        <v>1</v>
      </c>
      <c r="F6" s="7">
        <v>6</v>
      </c>
      <c r="G6" s="61"/>
      <c r="H6" s="48" t="str">
        <f>'Poids déchets'!H6</f>
        <v>_</v>
      </c>
      <c r="I6" s="6" t="s">
        <v>4</v>
      </c>
      <c r="J6" s="7">
        <v>6</v>
      </c>
      <c r="K6" s="61"/>
      <c r="L6" s="48" t="str">
        <f>'Poids déchets'!L6</f>
        <v>_</v>
      </c>
      <c r="M6" s="11"/>
      <c r="N6" s="12"/>
      <c r="O6" s="79"/>
      <c r="P6" s="49"/>
      <c r="Q6" s="6" t="s">
        <v>4</v>
      </c>
      <c r="R6" s="7">
        <v>8</v>
      </c>
      <c r="S6" s="61"/>
      <c r="T6" s="48" t="str">
        <f>'Poids déchets'!T6</f>
        <v>_</v>
      </c>
      <c r="U6" s="6" t="s">
        <v>4</v>
      </c>
      <c r="V6" s="7">
        <v>5</v>
      </c>
      <c r="W6" s="61"/>
      <c r="X6" s="48" t="str">
        <f>'Poids déchets'!X6</f>
        <v>_</v>
      </c>
      <c r="Y6" s="6" t="s">
        <v>4</v>
      </c>
      <c r="Z6" s="7">
        <v>5</v>
      </c>
      <c r="AA6" s="61"/>
      <c r="AB6" s="48" t="str">
        <f>'Poids déchets'!AB6</f>
        <v>_</v>
      </c>
      <c r="AC6" s="6" t="s">
        <v>2</v>
      </c>
      <c r="AD6" s="7">
        <v>7</v>
      </c>
      <c r="AE6" s="61"/>
      <c r="AF6" s="48" t="str">
        <f>'Poids déchets'!AF6</f>
        <v>_</v>
      </c>
      <c r="AG6" s="6" t="s">
        <v>4</v>
      </c>
      <c r="AH6" s="7">
        <v>7</v>
      </c>
      <c r="AI6" s="61"/>
      <c r="AJ6" s="48" t="str">
        <f>'Poids déchets'!AJ6</f>
        <v>_</v>
      </c>
      <c r="AK6" s="11"/>
      <c r="AL6" s="12"/>
      <c r="AM6" s="79"/>
      <c r="AN6" s="49"/>
    </row>
    <row r="7" spans="1:40" ht="20.100000000000001" customHeight="1" thickBot="1" x14ac:dyDescent="0.3">
      <c r="A7" s="6" t="s">
        <v>0</v>
      </c>
      <c r="B7" s="7">
        <v>7</v>
      </c>
      <c r="C7" s="61"/>
      <c r="D7" s="48" t="str">
        <f>'Poids déchets'!D7</f>
        <v>_</v>
      </c>
      <c r="E7" s="6" t="s">
        <v>2</v>
      </c>
      <c r="F7" s="7">
        <v>7</v>
      </c>
      <c r="G7" s="61"/>
      <c r="H7" s="48" t="str">
        <f>'Poids déchets'!H7</f>
        <v>_</v>
      </c>
      <c r="I7" s="11"/>
      <c r="J7" s="12"/>
      <c r="K7" s="79"/>
      <c r="L7" s="49"/>
      <c r="M7" s="6" t="s">
        <v>0</v>
      </c>
      <c r="N7" s="7">
        <v>7</v>
      </c>
      <c r="O7" s="61"/>
      <c r="P7" s="48" t="str">
        <f>'Poids déchets'!P7</f>
        <v>_</v>
      </c>
      <c r="Q7" s="11"/>
      <c r="R7" s="12"/>
      <c r="S7" s="79"/>
      <c r="T7" s="49"/>
      <c r="U7" s="11"/>
      <c r="V7" s="12"/>
      <c r="W7" s="79"/>
      <c r="X7" s="35"/>
      <c r="Y7" s="11"/>
      <c r="Z7" s="12"/>
      <c r="AA7" s="79"/>
      <c r="AB7" s="49"/>
      <c r="AC7" s="6" t="s">
        <v>3</v>
      </c>
      <c r="AD7" s="7">
        <v>8</v>
      </c>
      <c r="AE7" s="61"/>
      <c r="AF7" s="48" t="str">
        <f>'Poids déchets'!AF7</f>
        <v>_</v>
      </c>
      <c r="AG7" s="11"/>
      <c r="AH7" s="12"/>
      <c r="AI7" s="79"/>
      <c r="AJ7" s="49"/>
      <c r="AK7" s="6" t="s">
        <v>0</v>
      </c>
      <c r="AL7" s="7">
        <v>7</v>
      </c>
      <c r="AM7" s="61"/>
      <c r="AN7" s="48" t="str">
        <f>'Poids déchets'!AN7</f>
        <v>_</v>
      </c>
    </row>
    <row r="8" spans="1:40" ht="20.100000000000001" customHeight="1" x14ac:dyDescent="0.25">
      <c r="A8" s="6" t="s">
        <v>1</v>
      </c>
      <c r="B8" s="7">
        <v>8</v>
      </c>
      <c r="C8" s="61"/>
      <c r="D8" s="48" t="str">
        <f>'Poids déchets'!D8</f>
        <v>_</v>
      </c>
      <c r="E8" s="6" t="s">
        <v>3</v>
      </c>
      <c r="F8" s="7">
        <v>8</v>
      </c>
      <c r="G8" s="61"/>
      <c r="H8" s="48" t="str">
        <f>'Poids déchets'!H8</f>
        <v>_</v>
      </c>
      <c r="I8" s="6" t="s">
        <v>0</v>
      </c>
      <c r="J8" s="7">
        <v>9</v>
      </c>
      <c r="K8" s="61"/>
      <c r="L8" s="48" t="str">
        <f>'Poids déchets'!L8</f>
        <v>_</v>
      </c>
      <c r="M8" s="6" t="s">
        <v>1</v>
      </c>
      <c r="N8" s="7">
        <v>8</v>
      </c>
      <c r="O8" s="61"/>
      <c r="P8" s="48" t="str">
        <f>'Poids déchets'!P8</f>
        <v>_</v>
      </c>
      <c r="Q8" s="6" t="s">
        <v>0</v>
      </c>
      <c r="R8" s="7">
        <v>11</v>
      </c>
      <c r="S8" s="61"/>
      <c r="T8" s="48" t="str">
        <f>'Poids déchets'!T8</f>
        <v>_</v>
      </c>
      <c r="U8" s="73"/>
      <c r="V8" s="74"/>
      <c r="W8" s="84"/>
      <c r="X8" s="75"/>
      <c r="Y8" s="6" t="s">
        <v>0</v>
      </c>
      <c r="Z8" s="7">
        <v>8</v>
      </c>
      <c r="AA8" s="61"/>
      <c r="AB8" s="48" t="str">
        <f>'Poids déchets'!AB8</f>
        <v>_</v>
      </c>
      <c r="AC8" s="6" t="s">
        <v>4</v>
      </c>
      <c r="AD8" s="7">
        <v>9</v>
      </c>
      <c r="AE8" s="81"/>
      <c r="AF8" s="48" t="str">
        <f>'Poids déchets'!AF8</f>
        <v>_</v>
      </c>
      <c r="AG8" s="6" t="s">
        <v>0</v>
      </c>
      <c r="AH8" s="7">
        <v>10</v>
      </c>
      <c r="AI8" s="61"/>
      <c r="AJ8" s="48" t="str">
        <f>'Poids déchets'!AJ8</f>
        <v>_</v>
      </c>
      <c r="AK8" s="6" t="s">
        <v>1</v>
      </c>
      <c r="AL8" s="7">
        <v>8</v>
      </c>
      <c r="AM8" s="61"/>
      <c r="AN8" s="48" t="str">
        <f>'Poids déchets'!AN8</f>
        <v>_</v>
      </c>
    </row>
    <row r="9" spans="1:40" ht="20.100000000000001" customHeight="1" thickBot="1" x14ac:dyDescent="0.3">
      <c r="A9" s="6" t="s">
        <v>2</v>
      </c>
      <c r="B9" s="7">
        <v>9</v>
      </c>
      <c r="C9" s="61"/>
      <c r="D9" s="48" t="str">
        <f>'Poids déchets'!D9</f>
        <v>_</v>
      </c>
      <c r="E9" s="6" t="s">
        <v>4</v>
      </c>
      <c r="F9" s="7">
        <v>9</v>
      </c>
      <c r="G9" s="61"/>
      <c r="H9" s="48" t="str">
        <f>'Poids déchets'!H9</f>
        <v>_</v>
      </c>
      <c r="I9" s="6" t="s">
        <v>1</v>
      </c>
      <c r="J9" s="7">
        <v>10</v>
      </c>
      <c r="K9" s="61"/>
      <c r="L9" s="48" t="str">
        <f>'Poids déchets'!L9</f>
        <v>_</v>
      </c>
      <c r="M9" s="6" t="s">
        <v>2</v>
      </c>
      <c r="N9" s="7">
        <v>9</v>
      </c>
      <c r="O9" s="61"/>
      <c r="P9" s="48" t="str">
        <f>'Poids déchets'!P9</f>
        <v>_</v>
      </c>
      <c r="Q9" s="6" t="s">
        <v>1</v>
      </c>
      <c r="R9" s="7">
        <v>12</v>
      </c>
      <c r="S9" s="61"/>
      <c r="T9" s="48" t="str">
        <f>'Poids déchets'!T9</f>
        <v>_</v>
      </c>
      <c r="U9" s="6" t="s">
        <v>0</v>
      </c>
      <c r="V9" s="7">
        <v>22</v>
      </c>
      <c r="W9" s="61"/>
      <c r="X9" s="48" t="str">
        <f>'Poids déchets'!X9</f>
        <v>_</v>
      </c>
      <c r="Y9" s="6" t="s">
        <v>1</v>
      </c>
      <c r="Z9" s="7">
        <v>9</v>
      </c>
      <c r="AA9" s="61"/>
      <c r="AB9" s="48" t="str">
        <f>'Poids déchets'!AB9</f>
        <v>_</v>
      </c>
      <c r="AC9" s="11"/>
      <c r="AD9" s="12"/>
      <c r="AE9" s="79"/>
      <c r="AF9" s="35"/>
      <c r="AG9" s="6" t="s">
        <v>1</v>
      </c>
      <c r="AH9" s="7">
        <v>11</v>
      </c>
      <c r="AI9" s="61"/>
      <c r="AJ9" s="48" t="str">
        <f>'Poids déchets'!AJ9</f>
        <v>_</v>
      </c>
      <c r="AK9" s="6" t="s">
        <v>2</v>
      </c>
      <c r="AL9" s="7">
        <v>9</v>
      </c>
      <c r="AM9" s="61"/>
      <c r="AN9" s="48" t="str">
        <f>'Poids déchets'!AN9</f>
        <v>_</v>
      </c>
    </row>
    <row r="10" spans="1:40" ht="20.100000000000001" customHeight="1" x14ac:dyDescent="0.25">
      <c r="A10" s="6" t="s">
        <v>3</v>
      </c>
      <c r="B10" s="7">
        <v>10</v>
      </c>
      <c r="C10" s="61"/>
      <c r="D10" s="48" t="str">
        <f>'Poids déchets'!D10</f>
        <v>_</v>
      </c>
      <c r="E10" s="11"/>
      <c r="F10" s="12"/>
      <c r="G10" s="79"/>
      <c r="H10" s="51"/>
      <c r="I10" s="6" t="s">
        <v>3</v>
      </c>
      <c r="J10" s="7">
        <v>12</v>
      </c>
      <c r="K10" s="61"/>
      <c r="L10" s="48" t="str">
        <f>'Poids déchets'!L10</f>
        <v>_</v>
      </c>
      <c r="M10" s="6" t="s">
        <v>3</v>
      </c>
      <c r="N10" s="7">
        <v>10</v>
      </c>
      <c r="O10" s="61"/>
      <c r="P10" s="48" t="str">
        <f>'Poids déchets'!P10</f>
        <v>_</v>
      </c>
      <c r="Q10" s="6" t="s">
        <v>2</v>
      </c>
      <c r="R10" s="7">
        <v>13</v>
      </c>
      <c r="S10" s="61"/>
      <c r="T10" s="48" t="str">
        <f>'Poids déchets'!T10</f>
        <v>_</v>
      </c>
      <c r="U10" s="6" t="s">
        <v>1</v>
      </c>
      <c r="V10" s="7">
        <v>23</v>
      </c>
      <c r="W10" s="61"/>
      <c r="X10" s="48" t="str">
        <f>'Poids déchets'!X10</f>
        <v>_</v>
      </c>
      <c r="Y10" s="6" t="s">
        <v>2</v>
      </c>
      <c r="Z10" s="7">
        <v>10</v>
      </c>
      <c r="AA10" s="61"/>
      <c r="AB10" s="48" t="str">
        <f>'Poids déchets'!AB10</f>
        <v>_</v>
      </c>
      <c r="AC10" s="73"/>
      <c r="AD10" s="74"/>
      <c r="AE10" s="84"/>
      <c r="AF10" s="75"/>
      <c r="AG10" s="6" t="s">
        <v>2</v>
      </c>
      <c r="AH10" s="7">
        <v>12</v>
      </c>
      <c r="AI10" s="61"/>
      <c r="AJ10" s="48" t="str">
        <f>'Poids déchets'!AJ10</f>
        <v>_</v>
      </c>
      <c r="AK10" s="6" t="s">
        <v>3</v>
      </c>
      <c r="AL10" s="7">
        <v>10</v>
      </c>
      <c r="AM10" s="61"/>
      <c r="AN10" s="48" t="str">
        <f>'Poids déchets'!AN10</f>
        <v>_</v>
      </c>
    </row>
    <row r="11" spans="1:40" ht="20.100000000000001" customHeight="1" x14ac:dyDescent="0.25">
      <c r="A11" s="6" t="s">
        <v>4</v>
      </c>
      <c r="B11" s="7">
        <v>11</v>
      </c>
      <c r="C11" s="61"/>
      <c r="D11" s="48" t="str">
        <f>'Poids déchets'!D11</f>
        <v>_</v>
      </c>
      <c r="E11" s="6" t="s">
        <v>0</v>
      </c>
      <c r="F11" s="7">
        <v>12</v>
      </c>
      <c r="G11" s="61"/>
      <c r="H11" s="48" t="str">
        <f>'Poids déchets'!H11</f>
        <v>_</v>
      </c>
      <c r="I11" s="6" t="s">
        <v>4</v>
      </c>
      <c r="J11" s="7">
        <v>13</v>
      </c>
      <c r="K11" s="61"/>
      <c r="L11" s="48" t="str">
        <f>'Poids déchets'!L11</f>
        <v>_</v>
      </c>
      <c r="M11" s="6" t="s">
        <v>4</v>
      </c>
      <c r="N11" s="7">
        <v>11</v>
      </c>
      <c r="O11" s="61"/>
      <c r="P11" s="48" t="str">
        <f>'Poids déchets'!P11</f>
        <v>_</v>
      </c>
      <c r="Q11" s="6" t="s">
        <v>3</v>
      </c>
      <c r="R11" s="7">
        <v>14</v>
      </c>
      <c r="S11" s="61"/>
      <c r="T11" s="48" t="str">
        <f>'Poids déchets'!T11</f>
        <v>_</v>
      </c>
      <c r="U11" s="6" t="s">
        <v>2</v>
      </c>
      <c r="V11" s="7">
        <v>24</v>
      </c>
      <c r="W11" s="61"/>
      <c r="X11" s="48" t="str">
        <f>'Poids déchets'!X11</f>
        <v>_</v>
      </c>
      <c r="Y11" s="6" t="s">
        <v>3</v>
      </c>
      <c r="Z11" s="7">
        <v>11</v>
      </c>
      <c r="AA11" s="61"/>
      <c r="AB11" s="48" t="str">
        <f>'Poids déchets'!AB11</f>
        <v>_</v>
      </c>
      <c r="AC11" s="6" t="s">
        <v>0</v>
      </c>
      <c r="AD11" s="7">
        <v>26</v>
      </c>
      <c r="AE11" s="61"/>
      <c r="AF11" s="48" t="str">
        <f>'Poids déchets'!AF11</f>
        <v>_</v>
      </c>
      <c r="AG11" s="6" t="s">
        <v>4</v>
      </c>
      <c r="AH11" s="7">
        <v>14</v>
      </c>
      <c r="AI11" s="61"/>
      <c r="AJ11" s="48" t="str">
        <f>'Poids déchets'!AJ11</f>
        <v>_</v>
      </c>
      <c r="AK11" s="6" t="s">
        <v>4</v>
      </c>
      <c r="AL11" s="7">
        <v>11</v>
      </c>
      <c r="AM11" s="61"/>
      <c r="AN11" s="48" t="str">
        <f>'Poids déchets'!AN11</f>
        <v>_</v>
      </c>
    </row>
    <row r="12" spans="1:40" ht="20.100000000000001" customHeight="1" x14ac:dyDescent="0.25">
      <c r="A12" s="11"/>
      <c r="B12" s="12"/>
      <c r="C12" s="79"/>
      <c r="D12" s="51"/>
      <c r="E12" s="6" t="s">
        <v>1</v>
      </c>
      <c r="F12" s="7">
        <v>13</v>
      </c>
      <c r="G12" s="61"/>
      <c r="H12" s="48" t="str">
        <f>'Poids déchets'!H12</f>
        <v>_</v>
      </c>
      <c r="I12" s="11"/>
      <c r="J12" s="12"/>
      <c r="K12" s="79"/>
      <c r="L12" s="49"/>
      <c r="M12" s="11"/>
      <c r="N12" s="12"/>
      <c r="O12" s="79"/>
      <c r="P12" s="49"/>
      <c r="Q12" s="6" t="s">
        <v>4</v>
      </c>
      <c r="R12" s="7">
        <v>15</v>
      </c>
      <c r="S12" s="61"/>
      <c r="T12" s="48" t="str">
        <f>'Poids déchets'!T12</f>
        <v>_</v>
      </c>
      <c r="U12" s="6" t="s">
        <v>3</v>
      </c>
      <c r="V12" s="7">
        <v>25</v>
      </c>
      <c r="W12" s="61"/>
      <c r="X12" s="48" t="str">
        <f>'Poids déchets'!X12</f>
        <v>_</v>
      </c>
      <c r="Y12" s="6" t="s">
        <v>4</v>
      </c>
      <c r="Z12" s="7">
        <v>12</v>
      </c>
      <c r="AA12" s="61"/>
      <c r="AB12" s="48" t="str">
        <f>'Poids déchets'!AB12</f>
        <v>_</v>
      </c>
      <c r="AC12" s="6" t="s">
        <v>1</v>
      </c>
      <c r="AD12" s="7">
        <v>27</v>
      </c>
      <c r="AE12" s="61"/>
      <c r="AF12" s="48" t="str">
        <f>'Poids déchets'!AF12</f>
        <v>_</v>
      </c>
      <c r="AG12" s="11"/>
      <c r="AH12" s="12"/>
      <c r="AI12" s="79"/>
      <c r="AJ12" s="49"/>
      <c r="AK12" s="11"/>
      <c r="AL12" s="12"/>
      <c r="AM12" s="79"/>
      <c r="AN12" s="49"/>
    </row>
    <row r="13" spans="1:40" ht="20.100000000000001" customHeight="1" thickBot="1" x14ac:dyDescent="0.3">
      <c r="A13" s="6" t="s">
        <v>0</v>
      </c>
      <c r="B13" s="7">
        <v>14</v>
      </c>
      <c r="C13" s="61"/>
      <c r="D13" s="48" t="str">
        <f>'Poids déchets'!D13</f>
        <v>_</v>
      </c>
      <c r="E13" s="6" t="s">
        <v>2</v>
      </c>
      <c r="F13" s="7">
        <v>14</v>
      </c>
      <c r="G13" s="61"/>
      <c r="H13" s="48" t="str">
        <f>'Poids déchets'!H13</f>
        <v>_</v>
      </c>
      <c r="I13" s="6" t="s">
        <v>0</v>
      </c>
      <c r="J13" s="7">
        <v>16</v>
      </c>
      <c r="K13" s="61"/>
      <c r="L13" s="48" t="str">
        <f>'Poids déchets'!L13</f>
        <v>_</v>
      </c>
      <c r="M13" s="6" t="s">
        <v>0</v>
      </c>
      <c r="N13" s="7">
        <v>14</v>
      </c>
      <c r="O13" s="61"/>
      <c r="P13" s="48" t="str">
        <f>'Poids déchets'!P13</f>
        <v>_</v>
      </c>
      <c r="Q13" s="11"/>
      <c r="R13" s="12"/>
      <c r="S13" s="79"/>
      <c r="T13" s="49"/>
      <c r="U13" s="8" t="s">
        <v>4</v>
      </c>
      <c r="V13" s="9">
        <v>26</v>
      </c>
      <c r="W13" s="62"/>
      <c r="X13" s="52" t="str">
        <f>'Poids déchets'!X13</f>
        <v>_</v>
      </c>
      <c r="Y13" s="11"/>
      <c r="Z13" s="12"/>
      <c r="AA13" s="79"/>
      <c r="AB13" s="49"/>
      <c r="AC13" s="6" t="s">
        <v>2</v>
      </c>
      <c r="AD13" s="7">
        <v>28</v>
      </c>
      <c r="AE13" s="61"/>
      <c r="AF13" s="48" t="str">
        <f>'Poids déchets'!AF13</f>
        <v>_</v>
      </c>
      <c r="AG13" s="6" t="s">
        <v>0</v>
      </c>
      <c r="AH13" s="7">
        <v>17</v>
      </c>
      <c r="AI13" s="61"/>
      <c r="AJ13" s="48" t="str">
        <f>'Poids déchets'!AJ13</f>
        <v>_</v>
      </c>
      <c r="AK13" s="6" t="s">
        <v>0</v>
      </c>
      <c r="AL13" s="7">
        <v>14</v>
      </c>
      <c r="AM13" s="61"/>
      <c r="AN13" s="48" t="str">
        <f>'Poids déchets'!AN13</f>
        <v>_</v>
      </c>
    </row>
    <row r="14" spans="1:40" ht="20.100000000000001" customHeight="1" thickTop="1" x14ac:dyDescent="0.25">
      <c r="A14" s="6" t="s">
        <v>1</v>
      </c>
      <c r="B14" s="7">
        <v>15</v>
      </c>
      <c r="C14" s="61"/>
      <c r="D14" s="48" t="str">
        <f>'Poids déchets'!D14</f>
        <v>_</v>
      </c>
      <c r="E14" s="6" t="s">
        <v>3</v>
      </c>
      <c r="F14" s="7">
        <v>15</v>
      </c>
      <c r="G14" s="61"/>
      <c r="H14" s="48" t="str">
        <f>'Poids déchets'!H14</f>
        <v>_</v>
      </c>
      <c r="I14" s="6" t="s">
        <v>1</v>
      </c>
      <c r="J14" s="7">
        <v>17</v>
      </c>
      <c r="K14" s="61"/>
      <c r="L14" s="48" t="str">
        <f>'Poids déchets'!L14</f>
        <v>_</v>
      </c>
      <c r="M14" s="6" t="s">
        <v>1</v>
      </c>
      <c r="N14" s="7">
        <v>15</v>
      </c>
      <c r="O14" s="61"/>
      <c r="P14" s="48" t="str">
        <f>'Poids déchets'!P14</f>
        <v>_</v>
      </c>
      <c r="Q14" s="6" t="s">
        <v>0</v>
      </c>
      <c r="R14" s="7">
        <v>18</v>
      </c>
      <c r="S14" s="61"/>
      <c r="T14" s="48" t="str">
        <f>'Poids déchets'!T14</f>
        <v>_</v>
      </c>
      <c r="Y14" s="6" t="s">
        <v>0</v>
      </c>
      <c r="Z14" s="7">
        <v>15</v>
      </c>
      <c r="AA14" s="61"/>
      <c r="AB14" s="48" t="str">
        <f>'Poids déchets'!AB14</f>
        <v>_</v>
      </c>
      <c r="AC14" s="6" t="s">
        <v>3</v>
      </c>
      <c r="AD14" s="7">
        <v>29</v>
      </c>
      <c r="AE14" s="61"/>
      <c r="AF14" s="48" t="str">
        <f>'Poids déchets'!AF14</f>
        <v>_</v>
      </c>
      <c r="AG14" s="6" t="s">
        <v>1</v>
      </c>
      <c r="AH14" s="7">
        <v>18</v>
      </c>
      <c r="AI14" s="61"/>
      <c r="AJ14" s="48" t="str">
        <f>'Poids déchets'!AJ14</f>
        <v>_</v>
      </c>
      <c r="AK14" s="6" t="s">
        <v>1</v>
      </c>
      <c r="AL14" s="7">
        <v>15</v>
      </c>
      <c r="AM14" s="61"/>
      <c r="AN14" s="48" t="str">
        <f>'Poids déchets'!AN14</f>
        <v>_</v>
      </c>
    </row>
    <row r="15" spans="1:40" ht="20.100000000000001" customHeight="1" thickBot="1" x14ac:dyDescent="0.3">
      <c r="A15" s="6" t="s">
        <v>2</v>
      </c>
      <c r="B15" s="7">
        <v>16</v>
      </c>
      <c r="C15" s="61"/>
      <c r="D15" s="48" t="str">
        <f>'Poids déchets'!D15</f>
        <v>_</v>
      </c>
      <c r="E15" s="6" t="s">
        <v>4</v>
      </c>
      <c r="F15" s="7">
        <v>16</v>
      </c>
      <c r="G15" s="80"/>
      <c r="H15" s="48" t="str">
        <f>'Poids déchets'!H15</f>
        <v>_</v>
      </c>
      <c r="I15" s="6" t="s">
        <v>2</v>
      </c>
      <c r="J15" s="7">
        <v>18</v>
      </c>
      <c r="K15" s="61"/>
      <c r="L15" s="48" t="str">
        <f>'Poids déchets'!L15</f>
        <v>_</v>
      </c>
      <c r="M15" s="6" t="s">
        <v>2</v>
      </c>
      <c r="N15" s="7">
        <v>16</v>
      </c>
      <c r="O15" s="61"/>
      <c r="P15" s="48" t="str">
        <f>'Poids déchets'!P15</f>
        <v>_</v>
      </c>
      <c r="Q15" s="6" t="s">
        <v>1</v>
      </c>
      <c r="R15" s="7">
        <v>19</v>
      </c>
      <c r="S15" s="61"/>
      <c r="T15" s="48" t="str">
        <f>'Poids déchets'!T15</f>
        <v>_</v>
      </c>
      <c r="Y15" s="6" t="s">
        <v>1</v>
      </c>
      <c r="Z15" s="7">
        <v>16</v>
      </c>
      <c r="AA15" s="61"/>
      <c r="AB15" s="48" t="str">
        <f>'Poids déchets'!AB15</f>
        <v>_</v>
      </c>
      <c r="AC15" s="6" t="s">
        <v>4</v>
      </c>
      <c r="AD15" s="7">
        <v>30</v>
      </c>
      <c r="AE15" s="61"/>
      <c r="AF15" s="48" t="str">
        <f>'Poids déchets'!AF15</f>
        <v>_</v>
      </c>
      <c r="AG15" s="6" t="s">
        <v>2</v>
      </c>
      <c r="AH15" s="7">
        <v>19</v>
      </c>
      <c r="AI15" s="61"/>
      <c r="AJ15" s="48" t="str">
        <f>'Poids déchets'!AJ15</f>
        <v>_</v>
      </c>
      <c r="AK15" s="6" t="s">
        <v>2</v>
      </c>
      <c r="AL15" s="7">
        <v>16</v>
      </c>
      <c r="AM15" s="61"/>
      <c r="AN15" s="48" t="str">
        <f>'Poids déchets'!AN15</f>
        <v>_</v>
      </c>
    </row>
    <row r="16" spans="1:40" ht="20.100000000000001" customHeight="1" thickTop="1" x14ac:dyDescent="0.25">
      <c r="A16" s="6" t="s">
        <v>3</v>
      </c>
      <c r="B16" s="7">
        <v>17</v>
      </c>
      <c r="C16" s="61"/>
      <c r="D16" s="48" t="str">
        <f>'Poids déchets'!D16</f>
        <v>_</v>
      </c>
      <c r="E16" s="1"/>
      <c r="F16" s="2"/>
      <c r="G16" s="2"/>
      <c r="H16" s="10"/>
      <c r="I16" s="6" t="s">
        <v>3</v>
      </c>
      <c r="J16" s="7">
        <v>19</v>
      </c>
      <c r="K16" s="61"/>
      <c r="L16" s="48" t="str">
        <f>'Poids déchets'!L16</f>
        <v>_</v>
      </c>
      <c r="M16" s="6" t="s">
        <v>3</v>
      </c>
      <c r="N16" s="7">
        <v>17</v>
      </c>
      <c r="O16" s="61"/>
      <c r="P16" s="48" t="str">
        <f>'Poids déchets'!P16</f>
        <v>_</v>
      </c>
      <c r="Q16" s="6" t="s">
        <v>2</v>
      </c>
      <c r="R16" s="7">
        <v>20</v>
      </c>
      <c r="S16" s="61"/>
      <c r="T16" s="48" t="str">
        <f>'Poids déchets'!T16</f>
        <v>_</v>
      </c>
      <c r="Y16" s="6" t="s">
        <v>2</v>
      </c>
      <c r="Z16" s="7">
        <v>17</v>
      </c>
      <c r="AA16" s="61"/>
      <c r="AB16" s="48" t="str">
        <f>'Poids déchets'!AB16</f>
        <v>_</v>
      </c>
      <c r="AC16" s="1"/>
      <c r="AD16" s="2"/>
      <c r="AE16" s="2"/>
      <c r="AF16" s="10"/>
      <c r="AG16" s="6" t="s">
        <v>3</v>
      </c>
      <c r="AH16" s="7">
        <v>20</v>
      </c>
      <c r="AI16" s="61"/>
      <c r="AJ16" s="48" t="str">
        <f>'Poids déchets'!AJ16</f>
        <v>_</v>
      </c>
      <c r="AK16" s="6" t="s">
        <v>3</v>
      </c>
      <c r="AL16" s="7">
        <v>17</v>
      </c>
      <c r="AM16" s="61"/>
      <c r="AN16" s="48" t="str">
        <f>'Poids déchets'!AN16</f>
        <v>_</v>
      </c>
    </row>
    <row r="17" spans="1:41" ht="20.100000000000001" customHeight="1" thickBot="1" x14ac:dyDescent="0.3">
      <c r="A17" s="6" t="s">
        <v>4</v>
      </c>
      <c r="B17" s="7">
        <v>18</v>
      </c>
      <c r="C17" s="61"/>
      <c r="D17" s="48" t="str">
        <f>'Poids déchets'!D17</f>
        <v>_</v>
      </c>
      <c r="E17" s="3"/>
      <c r="F17" s="4"/>
      <c r="G17" s="4"/>
      <c r="H17" s="5"/>
      <c r="I17" s="6" t="s">
        <v>4</v>
      </c>
      <c r="J17" s="7">
        <v>20</v>
      </c>
      <c r="K17" s="61"/>
      <c r="L17" s="48" t="str">
        <f>'Poids déchets'!L17</f>
        <v>_</v>
      </c>
      <c r="M17" s="8" t="s">
        <v>4</v>
      </c>
      <c r="N17" s="9">
        <v>18</v>
      </c>
      <c r="O17" s="62"/>
      <c r="P17" s="48" t="str">
        <f>'Poids déchets'!P17</f>
        <v>_</v>
      </c>
      <c r="Q17" s="6" t="s">
        <v>3</v>
      </c>
      <c r="R17" s="7">
        <v>21</v>
      </c>
      <c r="S17" s="61"/>
      <c r="T17" s="48" t="str">
        <f>'Poids déchets'!T17</f>
        <v>_</v>
      </c>
      <c r="Y17" s="6" t="s">
        <v>3</v>
      </c>
      <c r="Z17" s="7">
        <v>18</v>
      </c>
      <c r="AA17" s="61"/>
      <c r="AB17" s="48" t="str">
        <f>'Poids déchets'!AB17</f>
        <v>_</v>
      </c>
      <c r="AC17" s="3"/>
      <c r="AD17" s="4"/>
      <c r="AE17" s="4"/>
      <c r="AF17" s="5"/>
      <c r="AG17" s="6" t="s">
        <v>4</v>
      </c>
      <c r="AH17" s="7">
        <v>21</v>
      </c>
      <c r="AI17" s="81"/>
      <c r="AJ17" s="48" t="str">
        <f>'Poids déchets'!AJ17</f>
        <v>_</v>
      </c>
      <c r="AK17" s="6" t="s">
        <v>4</v>
      </c>
      <c r="AL17" s="7">
        <v>18</v>
      </c>
      <c r="AM17" s="61"/>
      <c r="AN17" s="48" t="str">
        <f>'Poids déchets'!AN17</f>
        <v>_</v>
      </c>
    </row>
    <row r="18" spans="1:41" ht="20.100000000000001" customHeight="1" thickTop="1" x14ac:dyDescent="0.25">
      <c r="A18" s="11"/>
      <c r="B18" s="12"/>
      <c r="C18" s="79"/>
      <c r="D18" s="51"/>
      <c r="E18" s="3"/>
      <c r="F18" s="4"/>
      <c r="G18" s="4"/>
      <c r="H18" s="5"/>
      <c r="I18" s="11"/>
      <c r="J18" s="12"/>
      <c r="K18" s="79"/>
      <c r="L18" s="49"/>
      <c r="Q18" s="6" t="s">
        <v>4</v>
      </c>
      <c r="R18" s="7">
        <v>22</v>
      </c>
      <c r="S18" s="81"/>
      <c r="T18" s="53" t="str">
        <f>'Poids déchets'!T18</f>
        <v>_</v>
      </c>
      <c r="Y18" s="6" t="s">
        <v>4</v>
      </c>
      <c r="Z18" s="7">
        <v>19</v>
      </c>
      <c r="AA18" s="81"/>
      <c r="AB18" s="53" t="str">
        <f>'Poids déchets'!AB18</f>
        <v>_</v>
      </c>
      <c r="AG18" s="11"/>
      <c r="AH18" s="12"/>
      <c r="AI18" s="79"/>
      <c r="AJ18" s="49"/>
      <c r="AK18" s="11"/>
      <c r="AL18" s="12"/>
      <c r="AM18" s="79"/>
      <c r="AN18" s="49"/>
    </row>
    <row r="19" spans="1:41" ht="20.100000000000001" customHeight="1" x14ac:dyDescent="0.25">
      <c r="A19" s="6" t="s">
        <v>0</v>
      </c>
      <c r="B19" s="7">
        <v>21</v>
      </c>
      <c r="C19" s="61"/>
      <c r="D19" s="48" t="str">
        <f>'Poids déchets'!D19</f>
        <v>_</v>
      </c>
      <c r="I19" s="6" t="s">
        <v>0</v>
      </c>
      <c r="J19" s="7">
        <v>23</v>
      </c>
      <c r="K19" s="61"/>
      <c r="L19" s="48" t="str">
        <f>'Poids déchets'!L19</f>
        <v>_</v>
      </c>
      <c r="Q19" s="16"/>
      <c r="R19" s="17"/>
      <c r="S19" s="82"/>
      <c r="T19" s="54"/>
      <c r="Y19" s="16"/>
      <c r="Z19" s="17"/>
      <c r="AA19" s="82"/>
      <c r="AB19" s="49"/>
      <c r="AG19" s="6" t="s">
        <v>0</v>
      </c>
      <c r="AH19" s="7">
        <v>25</v>
      </c>
      <c r="AI19" s="61"/>
      <c r="AJ19" s="48" t="str">
        <f>'Poids déchets'!AJ19</f>
        <v>_</v>
      </c>
      <c r="AK19" s="6" t="s">
        <v>0</v>
      </c>
      <c r="AL19" s="7">
        <v>21</v>
      </c>
      <c r="AM19" s="61"/>
      <c r="AN19" s="48" t="str">
        <f>'Poids déchets'!AN19</f>
        <v>_</v>
      </c>
    </row>
    <row r="20" spans="1:41" ht="20.100000000000001" customHeight="1" x14ac:dyDescent="0.25">
      <c r="A20" s="6" t="s">
        <v>1</v>
      </c>
      <c r="B20" s="7">
        <v>22</v>
      </c>
      <c r="C20" s="61"/>
      <c r="D20" s="48" t="str">
        <f>'Poids déchets'!D20</f>
        <v>_</v>
      </c>
      <c r="I20" s="6" t="s">
        <v>1</v>
      </c>
      <c r="J20" s="7">
        <v>24</v>
      </c>
      <c r="K20" s="61"/>
      <c r="L20" s="48" t="str">
        <f>'Poids déchets'!L20</f>
        <v>_</v>
      </c>
      <c r="Q20" s="6" t="s">
        <v>0</v>
      </c>
      <c r="R20" s="7">
        <v>25</v>
      </c>
      <c r="S20" s="61"/>
      <c r="T20" s="48" t="str">
        <f>'Poids déchets'!T20</f>
        <v>_</v>
      </c>
      <c r="Y20" s="6" t="s">
        <v>0</v>
      </c>
      <c r="Z20" s="7">
        <v>22</v>
      </c>
      <c r="AA20" s="61"/>
      <c r="AB20" s="48" t="str">
        <f>'Poids déchets'!AB20</f>
        <v>_</v>
      </c>
      <c r="AG20" s="6" t="s">
        <v>1</v>
      </c>
      <c r="AH20" s="7">
        <v>26</v>
      </c>
      <c r="AI20" s="61"/>
      <c r="AJ20" s="48" t="str">
        <f>'Poids déchets'!AJ20</f>
        <v>_</v>
      </c>
      <c r="AK20" s="6" t="s">
        <v>1</v>
      </c>
      <c r="AL20" s="7">
        <v>22</v>
      </c>
      <c r="AM20" s="61"/>
      <c r="AN20" s="48" t="str">
        <f>'Poids déchets'!AN20</f>
        <v>_</v>
      </c>
    </row>
    <row r="21" spans="1:41" ht="20.100000000000001" customHeight="1" x14ac:dyDescent="0.25">
      <c r="A21" s="6" t="s">
        <v>2</v>
      </c>
      <c r="B21" s="7">
        <v>23</v>
      </c>
      <c r="C21" s="61"/>
      <c r="D21" s="48" t="str">
        <f>'Poids déchets'!D21</f>
        <v>_</v>
      </c>
      <c r="I21" s="6" t="s">
        <v>2</v>
      </c>
      <c r="J21" s="7">
        <v>25</v>
      </c>
      <c r="K21" s="61"/>
      <c r="L21" s="48" t="str">
        <f>'Poids déchets'!L21</f>
        <v>_</v>
      </c>
      <c r="Q21" s="6" t="s">
        <v>1</v>
      </c>
      <c r="R21" s="7">
        <v>26</v>
      </c>
      <c r="S21" s="61"/>
      <c r="T21" s="48" t="str">
        <f>'Poids déchets'!T21</f>
        <v>_</v>
      </c>
      <c r="Y21" s="6" t="s">
        <v>1</v>
      </c>
      <c r="Z21" s="7">
        <v>23</v>
      </c>
      <c r="AA21" s="61"/>
      <c r="AB21" s="48" t="str">
        <f>'Poids déchets'!AB21</f>
        <v>_</v>
      </c>
      <c r="AG21" s="6" t="s">
        <v>2</v>
      </c>
      <c r="AH21" s="7">
        <v>27</v>
      </c>
      <c r="AI21" s="61"/>
      <c r="AJ21" s="48" t="str">
        <f>'Poids déchets'!AJ21</f>
        <v>_</v>
      </c>
      <c r="AK21" s="6" t="s">
        <v>2</v>
      </c>
      <c r="AL21" s="7">
        <v>23</v>
      </c>
      <c r="AM21" s="61"/>
      <c r="AN21" s="48" t="str">
        <f>'Poids déchets'!AN21</f>
        <v>_</v>
      </c>
    </row>
    <row r="22" spans="1:41" ht="20.100000000000001" customHeight="1" x14ac:dyDescent="0.25">
      <c r="A22" s="6" t="s">
        <v>3</v>
      </c>
      <c r="B22" s="7">
        <v>24</v>
      </c>
      <c r="C22" s="61"/>
      <c r="D22" s="48" t="str">
        <f>'Poids déchets'!D22</f>
        <v>_</v>
      </c>
      <c r="I22" s="6" t="s">
        <v>3</v>
      </c>
      <c r="J22" s="7">
        <v>26</v>
      </c>
      <c r="K22" s="61"/>
      <c r="L22" s="48" t="str">
        <f>'Poids déchets'!L22</f>
        <v>_</v>
      </c>
      <c r="Q22" s="6" t="s">
        <v>2</v>
      </c>
      <c r="R22" s="7">
        <v>27</v>
      </c>
      <c r="S22" s="61"/>
      <c r="T22" s="48" t="str">
        <f>'Poids déchets'!T22</f>
        <v>_</v>
      </c>
      <c r="Y22" s="6" t="s">
        <v>2</v>
      </c>
      <c r="Z22" s="7">
        <v>24</v>
      </c>
      <c r="AA22" s="61"/>
      <c r="AB22" s="48" t="str">
        <f>'Poids déchets'!AB22</f>
        <v>_</v>
      </c>
      <c r="AG22" s="6" t="s">
        <v>3</v>
      </c>
      <c r="AH22" s="7">
        <v>28</v>
      </c>
      <c r="AI22" s="61"/>
      <c r="AJ22" s="48" t="str">
        <f>'Poids déchets'!AJ22</f>
        <v>_</v>
      </c>
      <c r="AK22" s="6" t="s">
        <v>3</v>
      </c>
      <c r="AL22" s="7">
        <v>24</v>
      </c>
      <c r="AM22" s="61"/>
      <c r="AN22" s="48" t="str">
        <f>'Poids déchets'!AN22</f>
        <v>_</v>
      </c>
    </row>
    <row r="23" spans="1:41" ht="20.100000000000001" customHeight="1" x14ac:dyDescent="0.25">
      <c r="A23" s="6" t="s">
        <v>4</v>
      </c>
      <c r="B23" s="7">
        <v>25</v>
      </c>
      <c r="C23" s="61"/>
      <c r="D23" s="48" t="str">
        <f>'Poids déchets'!D23</f>
        <v>_</v>
      </c>
      <c r="I23" s="6" t="s">
        <v>4</v>
      </c>
      <c r="J23" s="7">
        <v>27</v>
      </c>
      <c r="K23" s="81"/>
      <c r="L23" s="53" t="str">
        <f>'Poids déchets'!L23</f>
        <v>_</v>
      </c>
      <c r="Q23" s="6" t="s">
        <v>3</v>
      </c>
      <c r="R23" s="7">
        <v>28</v>
      </c>
      <c r="S23" s="61"/>
      <c r="T23" s="48" t="str">
        <f>'Poids déchets'!T23</f>
        <v>_</v>
      </c>
      <c r="Y23" s="6" t="s">
        <v>3</v>
      </c>
      <c r="Z23" s="7">
        <v>25</v>
      </c>
      <c r="AA23" s="61"/>
      <c r="AB23" s="48" t="str">
        <f>'Poids déchets'!AB23</f>
        <v>_</v>
      </c>
      <c r="AG23" s="6" t="s">
        <v>4</v>
      </c>
      <c r="AH23" s="7">
        <v>29</v>
      </c>
      <c r="AI23" s="81"/>
      <c r="AJ23" s="48" t="str">
        <f>'Poids déchets'!AJ23</f>
        <v>_</v>
      </c>
      <c r="AK23" s="6" t="s">
        <v>4</v>
      </c>
      <c r="AL23" s="7">
        <v>25</v>
      </c>
      <c r="AM23" s="61"/>
      <c r="AN23" s="48" t="str">
        <f>'Poids déchets'!AN23</f>
        <v>_</v>
      </c>
    </row>
    <row r="24" spans="1:41" ht="20.100000000000001" customHeight="1" thickBot="1" x14ac:dyDescent="0.3">
      <c r="A24" s="11"/>
      <c r="B24" s="12"/>
      <c r="C24" s="79"/>
      <c r="D24" s="51"/>
      <c r="I24" s="11"/>
      <c r="J24" s="12"/>
      <c r="K24" s="79"/>
      <c r="L24" s="49"/>
      <c r="Q24" s="8" t="s">
        <v>4</v>
      </c>
      <c r="R24" s="9">
        <v>29</v>
      </c>
      <c r="S24" s="83"/>
      <c r="T24" s="52" t="str">
        <f>'Poids déchets'!T24</f>
        <v>_</v>
      </c>
      <c r="Y24" s="6" t="s">
        <v>4</v>
      </c>
      <c r="Z24" s="7">
        <v>26</v>
      </c>
      <c r="AA24" s="81"/>
      <c r="AB24" s="53" t="str">
        <f>'Poids déchets'!AB24</f>
        <v>_</v>
      </c>
      <c r="AG24" s="11"/>
      <c r="AH24" s="12"/>
      <c r="AI24" s="79"/>
      <c r="AJ24" s="49"/>
      <c r="AK24" s="11"/>
      <c r="AL24" s="12"/>
      <c r="AM24" s="79"/>
      <c r="AN24" s="49"/>
    </row>
    <row r="25" spans="1:41" ht="20.100000000000001" customHeight="1" thickTop="1" thickBot="1" x14ac:dyDescent="0.3">
      <c r="A25" s="6" t="s">
        <v>0</v>
      </c>
      <c r="B25" s="7">
        <v>28</v>
      </c>
      <c r="C25" s="61"/>
      <c r="D25" s="48" t="str">
        <f>'Poids déchets'!D25</f>
        <v>_</v>
      </c>
      <c r="I25" s="8" t="s">
        <v>0</v>
      </c>
      <c r="J25" s="9">
        <v>30</v>
      </c>
      <c r="K25" s="62"/>
      <c r="L25" s="50" t="str">
        <f>'Poids déchets'!L25</f>
        <v>_</v>
      </c>
      <c r="Y25" s="16"/>
      <c r="Z25" s="17"/>
      <c r="AA25" s="82"/>
      <c r="AB25" s="49"/>
      <c r="AG25" s="8" t="s">
        <v>0</v>
      </c>
      <c r="AH25" s="9">
        <v>31</v>
      </c>
      <c r="AI25" s="62"/>
      <c r="AJ25" s="50" t="str">
        <f>'Poids déchets'!AJ25</f>
        <v>_</v>
      </c>
      <c r="AK25" s="6" t="s">
        <v>0</v>
      </c>
      <c r="AL25" s="7">
        <v>29</v>
      </c>
      <c r="AM25" s="61"/>
      <c r="AN25" s="48" t="str">
        <f>'Poids déchets'!AN25</f>
        <v>_</v>
      </c>
    </row>
    <row r="26" spans="1:41" ht="20.100000000000001" customHeight="1" thickTop="1" x14ac:dyDescent="0.25">
      <c r="A26" s="6" t="s">
        <v>1</v>
      </c>
      <c r="B26" s="7">
        <v>29</v>
      </c>
      <c r="C26" s="61"/>
      <c r="D26" s="48" t="str">
        <f>'Poids déchets'!D26</f>
        <v>_</v>
      </c>
      <c r="Y26" s="6" t="s">
        <v>0</v>
      </c>
      <c r="Z26" s="7">
        <v>30</v>
      </c>
      <c r="AA26" s="61"/>
      <c r="AB26" s="48" t="str">
        <f>'Poids déchets'!AB26</f>
        <v>_</v>
      </c>
      <c r="AK26" s="6" t="s">
        <v>1</v>
      </c>
      <c r="AL26" s="7">
        <v>30</v>
      </c>
      <c r="AM26" s="61"/>
      <c r="AN26" s="48" t="str">
        <f>'Poids déchets'!AN26</f>
        <v>_</v>
      </c>
    </row>
    <row r="27" spans="1:41" ht="20.100000000000001" customHeight="1" thickBot="1" x14ac:dyDescent="0.3">
      <c r="A27" s="8" t="s">
        <v>2</v>
      </c>
      <c r="B27" s="9">
        <v>30</v>
      </c>
      <c r="C27" s="62"/>
      <c r="D27" s="52" t="str">
        <f>'Poids déchets'!D27</f>
        <v>_</v>
      </c>
      <c r="Y27" s="8" t="s">
        <v>1</v>
      </c>
      <c r="Z27" s="9">
        <v>31</v>
      </c>
      <c r="AA27" s="62"/>
      <c r="AB27" s="52" t="str">
        <f>'Poids déchets'!AB27</f>
        <v>_</v>
      </c>
      <c r="AK27" s="8" t="s">
        <v>2</v>
      </c>
      <c r="AL27" s="9">
        <v>31</v>
      </c>
      <c r="AM27" s="62"/>
      <c r="AN27" s="52" t="str">
        <f>'Poids déchets'!AN27</f>
        <v>_</v>
      </c>
    </row>
    <row r="28" spans="1:41" ht="20.100000000000001" customHeight="1" thickTop="1" thickBot="1" x14ac:dyDescent="0.3"/>
    <row r="29" spans="1:41" s="30" customFormat="1" ht="12" hidden="1" customHeight="1" x14ac:dyDescent="0.2">
      <c r="A29" s="26" t="s">
        <v>42</v>
      </c>
      <c r="B29" s="27"/>
      <c r="C29" s="28"/>
      <c r="D29" s="29">
        <f>SUM(D30+D31)</f>
        <v>0</v>
      </c>
      <c r="E29" s="26" t="s">
        <v>42</v>
      </c>
      <c r="F29" s="27"/>
      <c r="G29" s="28"/>
      <c r="H29" s="29">
        <f>SUM(H30+H31)</f>
        <v>0</v>
      </c>
      <c r="I29" s="26" t="s">
        <v>42</v>
      </c>
      <c r="J29" s="27"/>
      <c r="K29" s="28"/>
      <c r="L29" s="29">
        <f>SUM(L30+L31)</f>
        <v>0</v>
      </c>
      <c r="M29" s="26" t="s">
        <v>42</v>
      </c>
      <c r="N29" s="27"/>
      <c r="O29" s="28"/>
      <c r="P29" s="29">
        <f>SUM(P30+P31)</f>
        <v>0</v>
      </c>
      <c r="Q29" s="26" t="s">
        <v>42</v>
      </c>
      <c r="R29" s="27"/>
      <c r="S29" s="28"/>
      <c r="T29" s="29">
        <f>SUM(T30+T31)</f>
        <v>0</v>
      </c>
      <c r="U29" s="26" t="s">
        <v>42</v>
      </c>
      <c r="V29" s="27"/>
      <c r="W29" s="28"/>
      <c r="X29" s="29">
        <f>SUM(X30+X31)</f>
        <v>0</v>
      </c>
      <c r="Y29" s="26" t="s">
        <v>42</v>
      </c>
      <c r="Z29" s="27"/>
      <c r="AA29" s="28"/>
      <c r="AB29" s="29">
        <f>SUM(AB30+AB31)</f>
        <v>0</v>
      </c>
      <c r="AC29" s="26" t="s">
        <v>42</v>
      </c>
      <c r="AD29" s="27"/>
      <c r="AE29" s="28"/>
      <c r="AF29" s="29">
        <f>SUM(AF30+AF31)</f>
        <v>0</v>
      </c>
      <c r="AG29" s="26" t="s">
        <v>42</v>
      </c>
      <c r="AH29" s="27"/>
      <c r="AI29" s="28"/>
      <c r="AJ29" s="29">
        <f>SUM(AJ30+AJ31)</f>
        <v>0</v>
      </c>
      <c r="AK29" s="26" t="s">
        <v>42</v>
      </c>
      <c r="AL29" s="27"/>
      <c r="AM29" s="28"/>
      <c r="AN29" s="29">
        <f>SUM(AN30+AN31)</f>
        <v>0</v>
      </c>
      <c r="AO29" s="30">
        <f>SUM(A29:AN29)</f>
        <v>0</v>
      </c>
    </row>
    <row r="30" spans="1:41" s="30" customFormat="1" ht="12" hidden="1" customHeight="1" x14ac:dyDescent="0.2">
      <c r="A30" s="26" t="s">
        <v>43</v>
      </c>
      <c r="B30" s="27"/>
      <c r="C30" s="28"/>
      <c r="D30" s="29">
        <f>COUNTIF(D2:D27,"Oui")</f>
        <v>0</v>
      </c>
      <c r="E30" s="26" t="s">
        <v>43</v>
      </c>
      <c r="F30" s="27"/>
      <c r="G30" s="28"/>
      <c r="H30" s="29">
        <f>COUNTIF(H2:H26,"O")</f>
        <v>0</v>
      </c>
      <c r="I30" s="26" t="s">
        <v>43</v>
      </c>
      <c r="J30" s="27"/>
      <c r="K30" s="28"/>
      <c r="L30" s="29">
        <f>COUNTIF(L2:L26,"O")</f>
        <v>0</v>
      </c>
      <c r="M30" s="26" t="s">
        <v>43</v>
      </c>
      <c r="N30" s="27"/>
      <c r="O30" s="28"/>
      <c r="P30" s="29">
        <f>COUNTIF(P2:P26,"O")</f>
        <v>0</v>
      </c>
      <c r="Q30" s="26" t="s">
        <v>43</v>
      </c>
      <c r="R30" s="27"/>
      <c r="S30" s="28"/>
      <c r="T30" s="29">
        <f>COUNTIF(T2:T26,"O")</f>
        <v>0</v>
      </c>
      <c r="U30" s="26" t="s">
        <v>43</v>
      </c>
      <c r="V30" s="27"/>
      <c r="W30" s="28"/>
      <c r="X30" s="29">
        <f>COUNTIF(X2:X26,"O")</f>
        <v>0</v>
      </c>
      <c r="Y30" s="26" t="s">
        <v>43</v>
      </c>
      <c r="Z30" s="27"/>
      <c r="AA30" s="28"/>
      <c r="AB30" s="29">
        <f>COUNTIF(AB2:AB26,"O")</f>
        <v>0</v>
      </c>
      <c r="AC30" s="26" t="s">
        <v>43</v>
      </c>
      <c r="AD30" s="27"/>
      <c r="AE30" s="28"/>
      <c r="AF30" s="29">
        <f>COUNTIF(AF2:AF26,"O")</f>
        <v>0</v>
      </c>
      <c r="AG30" s="26" t="s">
        <v>43</v>
      </c>
      <c r="AH30" s="27"/>
      <c r="AI30" s="28"/>
      <c r="AJ30" s="29">
        <f>COUNTIF(AJ2:AJ26,"O")</f>
        <v>0</v>
      </c>
      <c r="AK30" s="26" t="s">
        <v>43</v>
      </c>
      <c r="AL30" s="27"/>
      <c r="AM30" s="28"/>
      <c r="AN30" s="29">
        <f>COUNTIF(AN2:AN26,"O")</f>
        <v>0</v>
      </c>
      <c r="AO30" s="30">
        <f t="shared" ref="AO30:AO31" si="0">SUM(A30:AN30)</f>
        <v>0</v>
      </c>
    </row>
    <row r="31" spans="1:41" s="30" customFormat="1" ht="12" hidden="1" customHeight="1" x14ac:dyDescent="0.2">
      <c r="A31" s="26" t="s">
        <v>44</v>
      </c>
      <c r="B31" s="27"/>
      <c r="C31" s="28"/>
      <c r="D31" s="29">
        <f>COUNTIF(D2:D27,"Non")</f>
        <v>0</v>
      </c>
      <c r="E31" s="26" t="s">
        <v>44</v>
      </c>
      <c r="F31" s="27"/>
      <c r="G31" s="28"/>
      <c r="H31" s="29">
        <f>COUNTIF(H2:H26,"N")</f>
        <v>0</v>
      </c>
      <c r="I31" s="26" t="s">
        <v>44</v>
      </c>
      <c r="J31" s="27"/>
      <c r="K31" s="28"/>
      <c r="L31" s="29">
        <f>COUNTIF(L2:L26,"N")</f>
        <v>0</v>
      </c>
      <c r="M31" s="26" t="s">
        <v>44</v>
      </c>
      <c r="N31" s="27"/>
      <c r="O31" s="28"/>
      <c r="P31" s="29">
        <f>COUNTIF(P2:P26,"N")</f>
        <v>0</v>
      </c>
      <c r="Q31" s="26" t="s">
        <v>44</v>
      </c>
      <c r="R31" s="27"/>
      <c r="S31" s="28"/>
      <c r="T31" s="29">
        <f>COUNTIF(T2:T26,"N")</f>
        <v>0</v>
      </c>
      <c r="U31" s="26" t="s">
        <v>44</v>
      </c>
      <c r="V31" s="27"/>
      <c r="W31" s="28"/>
      <c r="X31" s="29">
        <f>COUNTIF(X2:X26,"N")</f>
        <v>0</v>
      </c>
      <c r="Y31" s="26" t="s">
        <v>44</v>
      </c>
      <c r="Z31" s="27"/>
      <c r="AA31" s="28"/>
      <c r="AB31" s="29">
        <f>COUNTIF(AB2:AB26,"N")</f>
        <v>0</v>
      </c>
      <c r="AC31" s="26" t="s">
        <v>44</v>
      </c>
      <c r="AD31" s="27"/>
      <c r="AE31" s="28"/>
      <c r="AF31" s="29">
        <f>COUNTIF(AF2:AF26,"N")</f>
        <v>0</v>
      </c>
      <c r="AG31" s="26" t="s">
        <v>44</v>
      </c>
      <c r="AH31" s="27"/>
      <c r="AI31" s="28"/>
      <c r="AJ31" s="29">
        <f>COUNTIF(AJ2:AJ26,"N")</f>
        <v>0</v>
      </c>
      <c r="AK31" s="26" t="s">
        <v>44</v>
      </c>
      <c r="AL31" s="27"/>
      <c r="AM31" s="28"/>
      <c r="AN31" s="29">
        <f>COUNTIF(AN2:AN26,"N")</f>
        <v>0</v>
      </c>
      <c r="AO31" s="30">
        <f t="shared" si="0"/>
        <v>0</v>
      </c>
    </row>
    <row r="32" spans="1:41" ht="15.75" hidden="1" thickBot="1" x14ac:dyDescent="0.3"/>
    <row r="33" spans="1:39" s="21" customFormat="1" ht="15.75" thickBot="1" x14ac:dyDescent="0.3">
      <c r="A33" s="22" t="s">
        <v>14</v>
      </c>
      <c r="B33" s="23"/>
      <c r="C33" s="63">
        <f>SUM(C2:C27)</f>
        <v>0</v>
      </c>
      <c r="E33" s="22" t="s">
        <v>14</v>
      </c>
      <c r="F33" s="23"/>
      <c r="G33" s="63">
        <f>SUM(G2:G26)</f>
        <v>0</v>
      </c>
      <c r="I33" s="22" t="s">
        <v>14</v>
      </c>
      <c r="J33" s="23"/>
      <c r="K33" s="63">
        <f>SUM(K2:K26)</f>
        <v>0</v>
      </c>
      <c r="M33" s="22" t="s">
        <v>14</v>
      </c>
      <c r="N33" s="23"/>
      <c r="O33" s="63">
        <f>SUM(O2:O26)</f>
        <v>0</v>
      </c>
      <c r="Q33" s="22" t="s">
        <v>14</v>
      </c>
      <c r="R33" s="23"/>
      <c r="S33" s="63">
        <f>SUM(S2:S26)</f>
        <v>0</v>
      </c>
      <c r="U33" s="22" t="s">
        <v>14</v>
      </c>
      <c r="V33" s="23"/>
      <c r="W33" s="63">
        <f>SUM(W2:W26)</f>
        <v>0</v>
      </c>
      <c r="Y33" s="22" t="s">
        <v>14</v>
      </c>
      <c r="Z33" s="23"/>
      <c r="AA33" s="63">
        <f>SUM(AA2:AA27)</f>
        <v>0</v>
      </c>
      <c r="AC33" s="22" t="s">
        <v>14</v>
      </c>
      <c r="AD33" s="23"/>
      <c r="AE33" s="63">
        <f>SUM(AE2:AE26)</f>
        <v>0</v>
      </c>
      <c r="AG33" s="22" t="s">
        <v>14</v>
      </c>
      <c r="AH33" s="23"/>
      <c r="AI33" s="63">
        <f>SUM(AI2:AI26)</f>
        <v>0</v>
      </c>
      <c r="AK33" s="22" t="s">
        <v>14</v>
      </c>
      <c r="AL33" s="23"/>
      <c r="AM33" s="63">
        <f>SUM(AM2:AM27)</f>
        <v>0</v>
      </c>
    </row>
    <row r="34" spans="1:39" s="21" customFormat="1" ht="22.5" customHeight="1" thickBot="1" x14ac:dyDescent="0.3">
      <c r="A34" s="22" t="s">
        <v>13</v>
      </c>
      <c r="B34" s="23"/>
      <c r="C34" s="63">
        <f>SUMIF(D2:D27,"Oui",C2:C27)</f>
        <v>0</v>
      </c>
      <c r="E34" s="22" t="s">
        <v>13</v>
      </c>
      <c r="F34" s="23"/>
      <c r="G34" s="63">
        <f>SUMIF(H2:H26,"Oui",G2:G26)</f>
        <v>0</v>
      </c>
      <c r="I34" s="22" t="s">
        <v>13</v>
      </c>
      <c r="J34" s="23"/>
      <c r="K34" s="63">
        <f>SUMIF(L2:L26,"Oui",K2:K26)</f>
        <v>0</v>
      </c>
      <c r="M34" s="22" t="s">
        <v>13</v>
      </c>
      <c r="N34" s="23"/>
      <c r="O34" s="63">
        <f>SUMIF(P2:P26,"Oui",O2:O26)</f>
        <v>0</v>
      </c>
      <c r="Q34" s="22" t="s">
        <v>13</v>
      </c>
      <c r="R34" s="23"/>
      <c r="S34" s="63">
        <f>SUMIF(T2:T26,"Oui",S2:S26)</f>
        <v>0</v>
      </c>
      <c r="U34" s="22" t="s">
        <v>13</v>
      </c>
      <c r="V34" s="23"/>
      <c r="W34" s="63">
        <f>SUMIF(X2:X26,"Oui",W2:W26)</f>
        <v>0</v>
      </c>
      <c r="Y34" s="22" t="s">
        <v>13</v>
      </c>
      <c r="Z34" s="23"/>
      <c r="AA34" s="63">
        <f>SUMIF(AB2:AB27,"Oui",AA2:AA27)</f>
        <v>0</v>
      </c>
      <c r="AC34" s="22" t="s">
        <v>13</v>
      </c>
      <c r="AD34" s="23"/>
      <c r="AE34" s="63">
        <f>SUMIF(AF2:AF26,"Oui",AE2:AE26)</f>
        <v>0</v>
      </c>
      <c r="AG34" s="22" t="s">
        <v>13</v>
      </c>
      <c r="AH34" s="23"/>
      <c r="AI34" s="63">
        <f>SUMIF(AJ2:AJ26,"Oui",AI2:AI26)</f>
        <v>0</v>
      </c>
      <c r="AK34" s="22" t="s">
        <v>13</v>
      </c>
      <c r="AL34" s="23"/>
      <c r="AM34" s="63">
        <f>SUMIF(AN2:AN27,"Oui",AM2:AM27)</f>
        <v>0</v>
      </c>
    </row>
    <row r="35" spans="1:39" s="21" customFormat="1" ht="30.75" thickBot="1" x14ac:dyDescent="0.3">
      <c r="A35" s="55" t="s">
        <v>15</v>
      </c>
      <c r="B35" s="23"/>
      <c r="C35" s="63">
        <f>SUMIF(D2:D27,"Non",C2:C27)</f>
        <v>0</v>
      </c>
      <c r="E35" s="55" t="s">
        <v>15</v>
      </c>
      <c r="F35" s="23"/>
      <c r="G35" s="63">
        <f>SUMIF(H2:H26,"Non",G2:G26)</f>
        <v>0</v>
      </c>
      <c r="I35" s="55" t="s">
        <v>15</v>
      </c>
      <c r="J35" s="23"/>
      <c r="K35" s="63">
        <f>SUMIF(L2:L26,"Non",K2:K26)</f>
        <v>0</v>
      </c>
      <c r="M35" s="55" t="s">
        <v>15</v>
      </c>
      <c r="N35" s="23"/>
      <c r="O35" s="63">
        <f>SUMIF(P2:P26,"Non",O2:O26)</f>
        <v>0</v>
      </c>
      <c r="Q35" s="55" t="s">
        <v>15</v>
      </c>
      <c r="R35" s="23"/>
      <c r="S35" s="63">
        <f>SUMIF(T2:T26,"Non",S2:S26)</f>
        <v>0</v>
      </c>
      <c r="U35" s="55" t="s">
        <v>15</v>
      </c>
      <c r="V35" s="23"/>
      <c r="W35" s="63">
        <f>SUMIF(X2:X26,"Non",W2:W26)</f>
        <v>0</v>
      </c>
      <c r="Y35" s="55" t="s">
        <v>15</v>
      </c>
      <c r="Z35" s="23"/>
      <c r="AA35" s="63">
        <f>SUMIF(AB2:AB27,"Non",AA2:AA27)</f>
        <v>0</v>
      </c>
      <c r="AC35" s="55" t="s">
        <v>15</v>
      </c>
      <c r="AD35" s="23"/>
      <c r="AE35" s="63">
        <f>SUMIF(AF2:AF26,"Non",AE2:AE26)</f>
        <v>0</v>
      </c>
      <c r="AG35" s="55" t="s">
        <v>15</v>
      </c>
      <c r="AH35" s="23"/>
      <c r="AI35" s="63">
        <f>SUMIF(AJ2:AJ26,"Non",AI2:AI26)</f>
        <v>0</v>
      </c>
      <c r="AK35" s="55" t="s">
        <v>15</v>
      </c>
      <c r="AL35" s="23"/>
      <c r="AM35" s="63">
        <f>SUMIF(AN2:AN27,"Non",AM2:AM27)</f>
        <v>0</v>
      </c>
    </row>
    <row r="36" spans="1:39" ht="15.75" thickBot="1" x14ac:dyDescent="0.3"/>
    <row r="37" spans="1:39" ht="39" customHeight="1" thickBot="1" x14ac:dyDescent="0.35">
      <c r="A37" s="100" t="s">
        <v>63</v>
      </c>
      <c r="B37" s="101"/>
      <c r="C37" s="64" t="e">
        <f>AVERAGE(C2:C26)</f>
        <v>#DIV/0!</v>
      </c>
      <c r="E37" s="100" t="s">
        <v>63</v>
      </c>
      <c r="F37" s="101"/>
      <c r="G37" s="64" t="e">
        <f>AVERAGE(G2:G26)</f>
        <v>#DIV/0!</v>
      </c>
      <c r="I37" s="100" t="s">
        <v>63</v>
      </c>
      <c r="J37" s="101"/>
      <c r="K37" s="64" t="e">
        <f>AVERAGE(K2:K26)</f>
        <v>#DIV/0!</v>
      </c>
      <c r="M37" s="100" t="s">
        <v>63</v>
      </c>
      <c r="N37" s="101"/>
      <c r="O37" s="64" t="e">
        <f>AVERAGE(O2:O26)</f>
        <v>#DIV/0!</v>
      </c>
      <c r="Q37" s="100" t="s">
        <v>63</v>
      </c>
      <c r="R37" s="101"/>
      <c r="S37" s="64" t="e">
        <f>AVERAGE(S2:S26)</f>
        <v>#DIV/0!</v>
      </c>
      <c r="U37" s="100" t="s">
        <v>63</v>
      </c>
      <c r="V37" s="101"/>
      <c r="W37" s="64" t="e">
        <f>AVERAGE(W2:W26)</f>
        <v>#DIV/0!</v>
      </c>
      <c r="Y37" s="100" t="s">
        <v>63</v>
      </c>
      <c r="Z37" s="101"/>
      <c r="AA37" s="64" t="e">
        <f>AVERAGE(AA2:AA26)</f>
        <v>#DIV/0!</v>
      </c>
      <c r="AC37" s="100" t="s">
        <v>63</v>
      </c>
      <c r="AD37" s="101"/>
      <c r="AE37" s="64" t="e">
        <f>AVERAGE(AE2:AE26)</f>
        <v>#DIV/0!</v>
      </c>
      <c r="AG37" s="100" t="s">
        <v>63</v>
      </c>
      <c r="AH37" s="101"/>
      <c r="AI37" s="64" t="e">
        <f>AVERAGE(AI2:AI26)</f>
        <v>#DIV/0!</v>
      </c>
      <c r="AK37" s="100" t="s">
        <v>63</v>
      </c>
      <c r="AL37" s="101"/>
      <c r="AM37" s="64" t="e">
        <f>AVERAGE(AM2:AM26)</f>
        <v>#DIV/0!</v>
      </c>
    </row>
    <row r="38" spans="1:39" ht="49.5" customHeight="1" thickBot="1" x14ac:dyDescent="0.35">
      <c r="A38" s="95" t="s">
        <v>65</v>
      </c>
      <c r="B38" s="96"/>
      <c r="C38" s="65" t="e">
        <f>AVERAGEIF(D2:D26,"Oui",C2:C26)</f>
        <v>#DIV/0!</v>
      </c>
      <c r="E38" s="95" t="s">
        <v>65</v>
      </c>
      <c r="F38" s="96"/>
      <c r="G38" s="65" t="e">
        <f>AVERAGEIF(H2:H26,"Oui",G2:G26)</f>
        <v>#DIV/0!</v>
      </c>
      <c r="I38" s="95" t="s">
        <v>65</v>
      </c>
      <c r="J38" s="96"/>
      <c r="K38" s="65" t="e">
        <f>AVERAGEIF(L2:L26,"Oui",K2:K26)</f>
        <v>#DIV/0!</v>
      </c>
      <c r="M38" s="95" t="s">
        <v>65</v>
      </c>
      <c r="N38" s="96"/>
      <c r="O38" s="65" t="e">
        <f>AVERAGEIF(P2:P26,"Oui",O2:O26)</f>
        <v>#DIV/0!</v>
      </c>
      <c r="Q38" s="95" t="s">
        <v>65</v>
      </c>
      <c r="R38" s="96"/>
      <c r="S38" s="65" t="e">
        <f>AVERAGEIF(T2:T26,"Oui",S2:S26)</f>
        <v>#DIV/0!</v>
      </c>
      <c r="U38" s="95" t="s">
        <v>65</v>
      </c>
      <c r="V38" s="96"/>
      <c r="W38" s="65" t="e">
        <f>AVERAGEIF(X2:X26,"Oui",W2:W26)</f>
        <v>#DIV/0!</v>
      </c>
      <c r="Y38" s="95" t="s">
        <v>65</v>
      </c>
      <c r="Z38" s="96"/>
      <c r="AA38" s="65" t="e">
        <f>AVERAGEIF(AB2:AB26,"Oui",AA2:AA26)</f>
        <v>#DIV/0!</v>
      </c>
      <c r="AC38" s="95" t="s">
        <v>65</v>
      </c>
      <c r="AD38" s="96"/>
      <c r="AE38" s="65" t="e">
        <f>AVERAGEIF(AF2:AF26,"Oui",AE2:AE26)</f>
        <v>#DIV/0!</v>
      </c>
      <c r="AG38" s="95" t="s">
        <v>65</v>
      </c>
      <c r="AH38" s="96"/>
      <c r="AI38" s="65" t="e">
        <f>AVERAGEIF(AJ2:AJ26,"Oui",AI2:AI26)</f>
        <v>#DIV/0!</v>
      </c>
      <c r="AK38" s="95" t="s">
        <v>65</v>
      </c>
      <c r="AL38" s="96"/>
      <c r="AM38" s="65" t="e">
        <f>AVERAGEIF(AN2:AN26,"Oui",AM2:AM26)</f>
        <v>#DIV/0!</v>
      </c>
    </row>
    <row r="39" spans="1:39" ht="56.25" customHeight="1" thickBot="1" x14ac:dyDescent="0.35">
      <c r="A39" s="95" t="s">
        <v>64</v>
      </c>
      <c r="B39" s="96"/>
      <c r="C39" s="64" t="e">
        <f>AVERAGEIF(D2:D26,"Non",C2:C26)</f>
        <v>#DIV/0!</v>
      </c>
      <c r="E39" s="95" t="s">
        <v>64</v>
      </c>
      <c r="F39" s="96"/>
      <c r="G39" s="64" t="e">
        <f>AVERAGEIF(H2:H26,"Non",G2:G26)</f>
        <v>#DIV/0!</v>
      </c>
      <c r="I39" s="95" t="s">
        <v>64</v>
      </c>
      <c r="J39" s="96"/>
      <c r="K39" s="64" t="e">
        <f>AVERAGEIF(L2:L26,"Non",K2:K26)</f>
        <v>#DIV/0!</v>
      </c>
      <c r="M39" s="95" t="s">
        <v>64</v>
      </c>
      <c r="N39" s="96"/>
      <c r="O39" s="64" t="e">
        <f>AVERAGEIF(P2:P26,"Non",O2:O26)</f>
        <v>#DIV/0!</v>
      </c>
      <c r="Q39" s="95" t="s">
        <v>64</v>
      </c>
      <c r="R39" s="96"/>
      <c r="S39" s="64" t="e">
        <f>AVERAGEIF(T2:T26,"Non",S2:S26)</f>
        <v>#DIV/0!</v>
      </c>
      <c r="U39" s="95" t="s">
        <v>64</v>
      </c>
      <c r="V39" s="96"/>
      <c r="W39" s="64" t="e">
        <f>AVERAGEIF(X2:X26,"Non",W2:W26)</f>
        <v>#DIV/0!</v>
      </c>
      <c r="Y39" s="95" t="s">
        <v>64</v>
      </c>
      <c r="Z39" s="96"/>
      <c r="AA39" s="64" t="e">
        <f>AVERAGEIF(AB2:AB26,"Non",AA2:AA26)</f>
        <v>#DIV/0!</v>
      </c>
      <c r="AC39" s="95" t="s">
        <v>64</v>
      </c>
      <c r="AD39" s="96"/>
      <c r="AE39" s="64" t="e">
        <f>AVERAGEIF(AF2:AF26,"Non",AE2:AE26)</f>
        <v>#DIV/0!</v>
      </c>
      <c r="AG39" s="95" t="s">
        <v>64</v>
      </c>
      <c r="AH39" s="96"/>
      <c r="AI39" s="64" t="e">
        <f>AVERAGEIF(AJ2:AJ26,"Non",AI2:AI26)</f>
        <v>#DIV/0!</v>
      </c>
      <c r="AK39" s="95" t="s">
        <v>64</v>
      </c>
      <c r="AL39" s="96"/>
      <c r="AM39" s="64" t="e">
        <f>AVERAGEIF(AN2:AN26,"Non",AM2:AM26)</f>
        <v>#DIV/0!</v>
      </c>
    </row>
  </sheetData>
  <sheetProtection password="C576" sheet="1" objects="1" scenarios="1"/>
  <mergeCells count="40">
    <mergeCell ref="A39:B39"/>
    <mergeCell ref="E39:F39"/>
    <mergeCell ref="I39:J39"/>
    <mergeCell ref="M39:N39"/>
    <mergeCell ref="Q39:R39"/>
    <mergeCell ref="U39:V39"/>
    <mergeCell ref="Y37:Z37"/>
    <mergeCell ref="AC37:AD37"/>
    <mergeCell ref="AG37:AH37"/>
    <mergeCell ref="AK37:AL37"/>
    <mergeCell ref="U38:V38"/>
    <mergeCell ref="Y39:Z39"/>
    <mergeCell ref="AC39:AD39"/>
    <mergeCell ref="AG39:AH39"/>
    <mergeCell ref="AK39:AL39"/>
    <mergeCell ref="Y38:Z38"/>
    <mergeCell ref="AC38:AD38"/>
    <mergeCell ref="AG38:AH38"/>
    <mergeCell ref="AK38:AL38"/>
    <mergeCell ref="A38:B38"/>
    <mergeCell ref="E38:F38"/>
    <mergeCell ref="I38:J38"/>
    <mergeCell ref="M38:N38"/>
    <mergeCell ref="Q38:R38"/>
    <mergeCell ref="Y1:AA1"/>
    <mergeCell ref="AC1:AE1"/>
    <mergeCell ref="AG1:AI1"/>
    <mergeCell ref="AK1:AM1"/>
    <mergeCell ref="A37:B37"/>
    <mergeCell ref="E37:F37"/>
    <mergeCell ref="I37:J37"/>
    <mergeCell ref="M37:N37"/>
    <mergeCell ref="Q37:R37"/>
    <mergeCell ref="U37:V37"/>
    <mergeCell ref="A1:C1"/>
    <mergeCell ref="E1:G1"/>
    <mergeCell ref="I1:K1"/>
    <mergeCell ref="M1:O1"/>
    <mergeCell ref="Q1:S1"/>
    <mergeCell ref="U1:W1"/>
  </mergeCells>
  <dataValidations count="1">
    <dataValidation type="list" allowBlank="1" showInputMessage="1" showErrorMessage="1" sqref="L2:L6 L13:L17 L19:L23 L8:L11 L25">
      <formula1>"0,Oui,Non"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zoomScale="75" zoomScaleNormal="75" workbookViewId="0">
      <selection activeCell="T4" sqref="T4"/>
    </sheetView>
  </sheetViews>
  <sheetFormatPr baseColWidth="10" defaultRowHeight="15" x14ac:dyDescent="0.25"/>
  <cols>
    <col min="2" max="2" width="3.7109375" customWidth="1"/>
    <col min="3" max="3" width="17.85546875" customWidth="1"/>
    <col min="4" max="4" width="4.7109375" customWidth="1"/>
    <col min="6" max="6" width="3.7109375" customWidth="1"/>
    <col min="7" max="7" width="16.28515625" customWidth="1"/>
    <col min="8" max="8" width="4.7109375" customWidth="1"/>
    <col min="10" max="10" width="3.7109375" customWidth="1"/>
    <col min="11" max="11" width="17" customWidth="1"/>
    <col min="12" max="12" width="4.28515625" customWidth="1"/>
    <col min="14" max="14" width="3.7109375" customWidth="1"/>
    <col min="15" max="15" width="17.42578125" customWidth="1"/>
    <col min="16" max="16" width="4.28515625" customWidth="1"/>
    <col min="18" max="18" width="3.7109375" customWidth="1"/>
    <col min="19" max="19" width="17.42578125" customWidth="1"/>
    <col min="20" max="20" width="4.28515625" customWidth="1"/>
    <col min="22" max="22" width="3.7109375" customWidth="1"/>
    <col min="23" max="23" width="17.42578125" customWidth="1"/>
    <col min="24" max="24" width="4.28515625" customWidth="1"/>
    <col min="26" max="26" width="3.7109375" customWidth="1"/>
    <col min="27" max="27" width="17.42578125" customWidth="1"/>
    <col min="28" max="28" width="4.28515625" customWidth="1"/>
    <col min="30" max="30" width="3.7109375" customWidth="1"/>
    <col min="31" max="31" width="17.42578125" customWidth="1"/>
    <col min="32" max="32" width="4.28515625" customWidth="1"/>
    <col min="34" max="34" width="3.7109375" customWidth="1"/>
    <col min="35" max="35" width="17.42578125" customWidth="1"/>
    <col min="36" max="36" width="4.28515625" customWidth="1"/>
    <col min="38" max="38" width="3.7109375" customWidth="1"/>
    <col min="39" max="39" width="17.42578125" customWidth="1"/>
    <col min="40" max="40" width="4.28515625" customWidth="1"/>
  </cols>
  <sheetData>
    <row r="1" spans="1:40" ht="111" customHeight="1" thickTop="1" x14ac:dyDescent="0.25">
      <c r="A1" s="111" t="s">
        <v>22</v>
      </c>
      <c r="B1" s="112"/>
      <c r="C1" s="112"/>
      <c r="D1" s="13"/>
      <c r="E1" s="111" t="s">
        <v>23</v>
      </c>
      <c r="F1" s="112"/>
      <c r="G1" s="112"/>
      <c r="H1" s="13"/>
      <c r="I1" s="111" t="s">
        <v>24</v>
      </c>
      <c r="J1" s="112"/>
      <c r="K1" s="112"/>
      <c r="L1" s="13"/>
      <c r="M1" s="111" t="s">
        <v>25</v>
      </c>
      <c r="N1" s="112"/>
      <c r="O1" s="112"/>
      <c r="P1" s="13"/>
      <c r="Q1" s="111" t="s">
        <v>26</v>
      </c>
      <c r="R1" s="112"/>
      <c r="S1" s="112"/>
      <c r="T1" s="13"/>
      <c r="U1" s="111" t="s">
        <v>27</v>
      </c>
      <c r="V1" s="112"/>
      <c r="W1" s="112"/>
      <c r="X1" s="13"/>
      <c r="Y1" s="111" t="s">
        <v>28</v>
      </c>
      <c r="Z1" s="112"/>
      <c r="AA1" s="112"/>
      <c r="AB1" s="13"/>
      <c r="AC1" s="111" t="s">
        <v>29</v>
      </c>
      <c r="AD1" s="112"/>
      <c r="AE1" s="112"/>
      <c r="AF1" s="13"/>
      <c r="AG1" s="111" t="s">
        <v>30</v>
      </c>
      <c r="AH1" s="112"/>
      <c r="AI1" s="112"/>
      <c r="AJ1" s="13"/>
      <c r="AK1" s="111" t="s">
        <v>31</v>
      </c>
      <c r="AL1" s="112"/>
      <c r="AM1" s="112"/>
      <c r="AN1" s="13"/>
    </row>
    <row r="2" spans="1:40" ht="19.5" thickBot="1" x14ac:dyDescent="0.35">
      <c r="A2" s="110" t="s">
        <v>32</v>
      </c>
      <c r="B2" s="110"/>
      <c r="C2" s="110"/>
      <c r="E2" s="110" t="s">
        <v>32</v>
      </c>
      <c r="F2" s="110"/>
      <c r="G2" s="110"/>
      <c r="I2" s="110" t="s">
        <v>32</v>
      </c>
      <c r="J2" s="110"/>
      <c r="K2" s="110"/>
      <c r="M2" s="110" t="s">
        <v>32</v>
      </c>
      <c r="N2" s="110"/>
      <c r="O2" s="110"/>
      <c r="Q2" s="110" t="s">
        <v>32</v>
      </c>
      <c r="R2" s="110"/>
      <c r="S2" s="110"/>
      <c r="U2" s="110" t="s">
        <v>32</v>
      </c>
      <c r="V2" s="110"/>
      <c r="W2" s="110"/>
      <c r="Y2" s="110" t="s">
        <v>32</v>
      </c>
      <c r="Z2" s="110"/>
      <c r="AA2" s="110"/>
      <c r="AC2" s="110" t="s">
        <v>32</v>
      </c>
      <c r="AD2" s="110"/>
      <c r="AE2" s="110"/>
      <c r="AG2" s="110" t="s">
        <v>32</v>
      </c>
      <c r="AH2" s="110"/>
      <c r="AI2" s="110"/>
      <c r="AK2" s="110" t="s">
        <v>32</v>
      </c>
      <c r="AL2" s="110"/>
      <c r="AM2" s="110"/>
    </row>
    <row r="3" spans="1:40" ht="39" customHeight="1" thickBot="1" x14ac:dyDescent="0.35">
      <c r="A3" s="93" t="str">
        <f>'Poids déchets'!A39</f>
        <v>GA moyen
par repas</v>
      </c>
      <c r="B3" s="94"/>
      <c r="C3" s="18" t="e">
        <f>'Poids déchets'!C39</f>
        <v>#DIV/0!</v>
      </c>
      <c r="E3" s="93" t="str">
        <f>'Poids déchets'!E39</f>
        <v>GA moyen
par repas</v>
      </c>
      <c r="F3" s="94"/>
      <c r="G3" s="18" t="e">
        <f>'Poids déchets'!G39</f>
        <v>#DIV/0!</v>
      </c>
      <c r="I3" s="93" t="str">
        <f>'Poids déchets'!I39</f>
        <v>GA moyen
par repas</v>
      </c>
      <c r="J3" s="94"/>
      <c r="K3" s="18" t="e">
        <f>'Poids déchets'!K39</f>
        <v>#DIV/0!</v>
      </c>
      <c r="M3" s="93" t="str">
        <f>'Poids déchets'!M39</f>
        <v>GA moyen
par repas</v>
      </c>
      <c r="N3" s="94"/>
      <c r="O3" s="18" t="e">
        <f>'Poids déchets'!O39</f>
        <v>#DIV/0!</v>
      </c>
      <c r="Q3" s="93" t="str">
        <f>'Poids déchets'!Q39</f>
        <v>GA moyen
par repas</v>
      </c>
      <c r="R3" s="94"/>
      <c r="S3" s="18" t="e">
        <f>'Poids déchets'!S39</f>
        <v>#DIV/0!</v>
      </c>
      <c r="U3" s="93" t="str">
        <f>'Poids déchets'!U39</f>
        <v>GA moyen
par repas</v>
      </c>
      <c r="V3" s="94"/>
      <c r="W3" s="18" t="e">
        <f>'Poids déchets'!W39</f>
        <v>#DIV/0!</v>
      </c>
      <c r="Y3" s="93" t="str">
        <f>'Poids déchets'!Y39</f>
        <v>GA moyen
par repas</v>
      </c>
      <c r="Z3" s="94"/>
      <c r="AA3" s="18" t="e">
        <f>'Poids déchets'!AA39</f>
        <v>#DIV/0!</v>
      </c>
      <c r="AC3" s="93" t="str">
        <f>'Poids déchets'!AC39</f>
        <v>GA moyen
par repas</v>
      </c>
      <c r="AD3" s="94"/>
      <c r="AE3" s="18" t="e">
        <f>'Poids déchets'!AE39</f>
        <v>#DIV/0!</v>
      </c>
      <c r="AG3" s="93" t="str">
        <f>'Poids déchets'!AG39</f>
        <v>GA moyen
par repas</v>
      </c>
      <c r="AH3" s="94"/>
      <c r="AI3" s="18" t="e">
        <f>'Poids déchets'!AI39</f>
        <v>#DIV/0!</v>
      </c>
      <c r="AK3" s="93" t="str">
        <f>'Poids déchets'!AK39</f>
        <v>GA moyen
par repas</v>
      </c>
      <c r="AL3" s="97"/>
      <c r="AM3" s="18" t="e">
        <f>'Poids déchets'!AM39</f>
        <v>#DIV/0!</v>
      </c>
    </row>
    <row r="4" spans="1:40" ht="40.5" customHeight="1" thickBot="1" x14ac:dyDescent="0.35">
      <c r="A4" s="95" t="str">
        <f>'Poids déchets'!A40</f>
        <v>GA plats vege
par repas</v>
      </c>
      <c r="B4" s="96"/>
      <c r="C4" s="18" t="e">
        <f>'Poids déchets'!C40</f>
        <v>#DIV/0!</v>
      </c>
      <c r="E4" s="95" t="str">
        <f>'Poids déchets'!E40</f>
        <v>GA plats vege
par repas</v>
      </c>
      <c r="F4" s="96"/>
      <c r="G4" s="18" t="e">
        <f>'Poids déchets'!G40</f>
        <v>#DIV/0!</v>
      </c>
      <c r="I4" s="95" t="str">
        <f>'Poids déchets'!I40</f>
        <v>GA plats vege
par repas</v>
      </c>
      <c r="J4" s="96"/>
      <c r="K4" s="18" t="e">
        <f>'Poids déchets'!K40</f>
        <v>#DIV/0!</v>
      </c>
      <c r="M4" s="95" t="str">
        <f>'Poids déchets'!M40</f>
        <v>GA plats vege
par repas</v>
      </c>
      <c r="N4" s="96"/>
      <c r="O4" s="18" t="e">
        <f>'Poids déchets'!O40</f>
        <v>#DIV/0!</v>
      </c>
      <c r="Q4" s="95" t="str">
        <f>'Poids déchets'!Q40</f>
        <v>GA plats vege
par repas</v>
      </c>
      <c r="R4" s="96"/>
      <c r="S4" s="18" t="e">
        <f>'Poids déchets'!S40</f>
        <v>#DIV/0!</v>
      </c>
      <c r="U4" s="95" t="str">
        <f>'Poids déchets'!U40</f>
        <v>GA plats vege
par repas</v>
      </c>
      <c r="V4" s="96"/>
      <c r="W4" s="18" t="e">
        <f>'Poids déchets'!W40</f>
        <v>#DIV/0!</v>
      </c>
      <c r="Y4" s="95" t="str">
        <f>'Poids déchets'!Y40</f>
        <v>GA plats vege
par repas</v>
      </c>
      <c r="Z4" s="96"/>
      <c r="AA4" s="18" t="e">
        <f>'Poids déchets'!AA40</f>
        <v>#DIV/0!</v>
      </c>
      <c r="AC4" s="95" t="str">
        <f>'Poids déchets'!AC40</f>
        <v>GA plats vege
par repas</v>
      </c>
      <c r="AD4" s="96"/>
      <c r="AE4" s="18" t="e">
        <f>'Poids déchets'!AE40</f>
        <v>#DIV/0!</v>
      </c>
      <c r="AG4" s="95" t="str">
        <f>'Poids déchets'!AG40</f>
        <v>GA plats vege
par repas</v>
      </c>
      <c r="AH4" s="96"/>
      <c r="AI4" s="18" t="e">
        <f>'Poids déchets'!AI40</f>
        <v>#DIV/0!</v>
      </c>
      <c r="AK4" s="95" t="str">
        <f>'Poids déchets'!AK40</f>
        <v>GA plats vege
par repas</v>
      </c>
      <c r="AL4" s="96"/>
      <c r="AM4" s="18" t="e">
        <f>'Poids déchets'!AM40</f>
        <v>#DIV/0!</v>
      </c>
    </row>
    <row r="5" spans="1:40" ht="42" customHeight="1" thickBot="1" x14ac:dyDescent="0.35">
      <c r="A5" s="95" t="str">
        <f>'Poids déchets'!A41</f>
        <v>GA non vege
par repas</v>
      </c>
      <c r="B5" s="96"/>
      <c r="C5" s="18" t="e">
        <f>'Poids déchets'!C41</f>
        <v>#DIV/0!</v>
      </c>
      <c r="E5" s="95" t="str">
        <f>'Poids déchets'!E41</f>
        <v>GA non vege
par repas</v>
      </c>
      <c r="F5" s="96"/>
      <c r="G5" s="18" t="e">
        <f>'Poids déchets'!G41</f>
        <v>#DIV/0!</v>
      </c>
      <c r="I5" s="95" t="str">
        <f>'Poids déchets'!I41</f>
        <v>GA non vege
par repas</v>
      </c>
      <c r="J5" s="96"/>
      <c r="K5" s="18" t="e">
        <f>'Poids déchets'!K41</f>
        <v>#DIV/0!</v>
      </c>
      <c r="M5" s="95" t="str">
        <f>'Poids déchets'!M41</f>
        <v>GA non vege
par repas</v>
      </c>
      <c r="N5" s="96"/>
      <c r="O5" s="18" t="e">
        <f>'Poids déchets'!O41</f>
        <v>#DIV/0!</v>
      </c>
      <c r="Q5" s="95" t="str">
        <f>'Poids déchets'!Q41</f>
        <v>GA non vege
par repas</v>
      </c>
      <c r="R5" s="96"/>
      <c r="S5" s="18" t="e">
        <f>'Poids déchets'!S41</f>
        <v>#DIV/0!</v>
      </c>
      <c r="U5" s="95" t="str">
        <f>'Poids déchets'!U41</f>
        <v>GA non vege
par repas</v>
      </c>
      <c r="V5" s="96"/>
      <c r="W5" s="18" t="e">
        <f>'Poids déchets'!W41</f>
        <v>#DIV/0!</v>
      </c>
      <c r="Y5" s="95" t="str">
        <f>'Poids déchets'!Y41</f>
        <v>GA non vege
par repas</v>
      </c>
      <c r="Z5" s="96"/>
      <c r="AA5" s="18" t="e">
        <f>'Poids déchets'!AA41</f>
        <v>#DIV/0!</v>
      </c>
      <c r="AC5" s="95" t="str">
        <f>'Poids déchets'!AC41</f>
        <v>GA non vege
par repas</v>
      </c>
      <c r="AD5" s="96"/>
      <c r="AE5" s="18" t="e">
        <f>'Poids déchets'!AE41</f>
        <v>#DIV/0!</v>
      </c>
      <c r="AG5" s="95" t="str">
        <f>'Poids déchets'!AG41</f>
        <v>GA non vege
par repas</v>
      </c>
      <c r="AH5" s="96"/>
      <c r="AI5" s="18" t="e">
        <f>'Poids déchets'!AI41</f>
        <v>#DIV/0!</v>
      </c>
      <c r="AK5" s="95" t="str">
        <f>'Poids déchets'!AK41</f>
        <v>GA non vege
par repas</v>
      </c>
      <c r="AL5" s="96"/>
      <c r="AM5" s="18" t="e">
        <f>'Poids déchets'!AM41</f>
        <v>#DIV/0!</v>
      </c>
    </row>
    <row r="6" spans="1:40" ht="15.75" thickBot="1" x14ac:dyDescent="0.3"/>
    <row r="7" spans="1:40" ht="23.25" customHeight="1" thickBot="1" x14ac:dyDescent="0.35">
      <c r="A7" s="108" t="s">
        <v>39</v>
      </c>
      <c r="B7" s="109"/>
      <c r="C7" s="58" t="e">
        <f>(C4-C3)/C3</f>
        <v>#DIV/0!</v>
      </c>
      <c r="E7" s="108" t="s">
        <v>39</v>
      </c>
      <c r="F7" s="109"/>
      <c r="G7" s="58" t="e">
        <f>(G4-G3)/G3</f>
        <v>#DIV/0!</v>
      </c>
      <c r="I7" s="108" t="s">
        <v>39</v>
      </c>
      <c r="J7" s="109"/>
      <c r="K7" s="58" t="e">
        <f>(K4-K3)/K3</f>
        <v>#DIV/0!</v>
      </c>
      <c r="M7" s="108" t="s">
        <v>39</v>
      </c>
      <c r="N7" s="109"/>
      <c r="O7" s="58" t="e">
        <f>(O4-O3)/O3</f>
        <v>#DIV/0!</v>
      </c>
      <c r="Q7" s="108" t="s">
        <v>39</v>
      </c>
      <c r="R7" s="109"/>
      <c r="S7" s="58" t="e">
        <f>(S4-S3)/S3</f>
        <v>#DIV/0!</v>
      </c>
      <c r="U7" s="108" t="s">
        <v>39</v>
      </c>
      <c r="V7" s="109"/>
      <c r="W7" s="58" t="e">
        <f>(W4-W3)/W3</f>
        <v>#DIV/0!</v>
      </c>
      <c r="Y7" s="108" t="s">
        <v>39</v>
      </c>
      <c r="Z7" s="109"/>
      <c r="AA7" s="58" t="e">
        <f>(AA4-AA3)/AA3</f>
        <v>#DIV/0!</v>
      </c>
      <c r="AC7" s="108" t="s">
        <v>39</v>
      </c>
      <c r="AD7" s="109"/>
      <c r="AE7" s="58" t="e">
        <f>(AE4-AE3)/AE3</f>
        <v>#DIV/0!</v>
      </c>
      <c r="AG7" s="108" t="s">
        <v>39</v>
      </c>
      <c r="AH7" s="109"/>
      <c r="AI7" s="58" t="e">
        <f>(AI4-AI3)/AI3</f>
        <v>#DIV/0!</v>
      </c>
      <c r="AK7" s="108" t="s">
        <v>39</v>
      </c>
      <c r="AL7" s="109"/>
      <c r="AM7" s="58" t="e">
        <f>(AM4-AM3)/AM3</f>
        <v>#DIV/0!</v>
      </c>
    </row>
    <row r="9" spans="1:40" ht="19.5" thickBot="1" x14ac:dyDescent="0.35">
      <c r="A9" s="110" t="s">
        <v>33</v>
      </c>
      <c r="B9" s="110"/>
      <c r="C9" s="110"/>
      <c r="E9" s="110" t="s">
        <v>33</v>
      </c>
      <c r="F9" s="110"/>
      <c r="G9" s="110"/>
      <c r="I9" s="110" t="s">
        <v>33</v>
      </c>
      <c r="J9" s="110"/>
      <c r="K9" s="110"/>
      <c r="M9" s="110" t="s">
        <v>33</v>
      </c>
      <c r="N9" s="110"/>
      <c r="O9" s="110"/>
      <c r="Q9" s="110" t="s">
        <v>33</v>
      </c>
      <c r="R9" s="110"/>
      <c r="S9" s="110"/>
      <c r="U9" s="110" t="s">
        <v>33</v>
      </c>
      <c r="V9" s="110"/>
      <c r="W9" s="110"/>
      <c r="Y9" s="110" t="s">
        <v>33</v>
      </c>
      <c r="Z9" s="110"/>
      <c r="AA9" s="110"/>
      <c r="AC9" s="110" t="s">
        <v>33</v>
      </c>
      <c r="AD9" s="110"/>
      <c r="AE9" s="110"/>
      <c r="AG9" s="110" t="s">
        <v>33</v>
      </c>
      <c r="AH9" s="110"/>
      <c r="AI9" s="110"/>
      <c r="AK9" s="110" t="s">
        <v>33</v>
      </c>
      <c r="AL9" s="110"/>
      <c r="AM9" s="110"/>
    </row>
    <row r="10" spans="1:40" ht="39.75" customHeight="1" thickBot="1" x14ac:dyDescent="0.35">
      <c r="A10" s="100" t="str">
        <f>Frequentation!A37</f>
        <v>Freq. moyenne
par repas</v>
      </c>
      <c r="B10" s="101"/>
      <c r="C10" s="14" t="e">
        <f>Frequentation!C37</f>
        <v>#DIV/0!</v>
      </c>
      <c r="E10" s="100" t="str">
        <f>Frequentation!E37</f>
        <v>Freq. moyenne
par repas</v>
      </c>
      <c r="F10" s="101"/>
      <c r="G10" s="14" t="e">
        <f>Frequentation!G37</f>
        <v>#DIV/0!</v>
      </c>
      <c r="I10" s="100" t="str">
        <f>Frequentation!I37</f>
        <v>Freq. moyenne
par repas</v>
      </c>
      <c r="J10" s="101"/>
      <c r="K10" s="14" t="e">
        <f>Frequentation!K37</f>
        <v>#DIV/0!</v>
      </c>
      <c r="M10" s="100" t="str">
        <f>Frequentation!M37</f>
        <v>Freq. moyenne
par repas</v>
      </c>
      <c r="N10" s="101"/>
      <c r="O10" s="14" t="e">
        <f>Frequentation!O37</f>
        <v>#DIV/0!</v>
      </c>
      <c r="Q10" s="100" t="str">
        <f>Frequentation!Q37</f>
        <v>Freq. moyenne
par repas</v>
      </c>
      <c r="R10" s="101"/>
      <c r="S10" s="14" t="e">
        <f>Frequentation!S37</f>
        <v>#DIV/0!</v>
      </c>
      <c r="U10" s="100" t="str">
        <f>Frequentation!U37</f>
        <v>Freq. moyenne
par repas</v>
      </c>
      <c r="V10" s="101"/>
      <c r="W10" s="14" t="e">
        <f>Frequentation!W37</f>
        <v>#DIV/0!</v>
      </c>
      <c r="Y10" s="100" t="str">
        <f>Frequentation!Y37</f>
        <v>Freq. moyenne
par repas</v>
      </c>
      <c r="Z10" s="101"/>
      <c r="AA10" s="14" t="e">
        <f>Frequentation!AA37</f>
        <v>#DIV/0!</v>
      </c>
      <c r="AC10" s="100" t="str">
        <f>Frequentation!AC37</f>
        <v>Freq. moyenne
par repas</v>
      </c>
      <c r="AD10" s="101"/>
      <c r="AE10" s="14" t="e">
        <f>Frequentation!AE37</f>
        <v>#DIV/0!</v>
      </c>
      <c r="AG10" s="100" t="str">
        <f>Frequentation!AG37</f>
        <v>Freq. moyenne
par repas</v>
      </c>
      <c r="AH10" s="101"/>
      <c r="AI10" s="14" t="e">
        <f>Frequentation!AI37</f>
        <v>#DIV/0!</v>
      </c>
      <c r="AK10" s="100" t="str">
        <f>Frequentation!AK37</f>
        <v>Freq. moyenne
par repas</v>
      </c>
      <c r="AL10" s="101"/>
      <c r="AM10" s="14" t="e">
        <f>Frequentation!AM37</f>
        <v>#DIV/0!</v>
      </c>
    </row>
    <row r="11" spans="1:40" ht="48.75" customHeight="1" thickBot="1" x14ac:dyDescent="0.35">
      <c r="A11" s="95" t="str">
        <f>Frequentation!A38</f>
        <v>Freq. Moyenne Jours de plats vege</v>
      </c>
      <c r="B11" s="96"/>
      <c r="C11" s="19" t="e">
        <f>Frequentation!C38</f>
        <v>#DIV/0!</v>
      </c>
      <c r="E11" s="95" t="str">
        <f>Frequentation!E38</f>
        <v>Freq. Moyenne Jours de plats vege</v>
      </c>
      <c r="F11" s="96"/>
      <c r="G11" s="19" t="e">
        <f>Frequentation!G38</f>
        <v>#DIV/0!</v>
      </c>
      <c r="I11" s="95" t="str">
        <f>Frequentation!I38</f>
        <v>Freq. Moyenne Jours de plats vege</v>
      </c>
      <c r="J11" s="96"/>
      <c r="K11" s="19" t="e">
        <f>Frequentation!K38</f>
        <v>#DIV/0!</v>
      </c>
      <c r="M11" s="95" t="str">
        <f>Frequentation!M38</f>
        <v>Freq. Moyenne Jours de plats vege</v>
      </c>
      <c r="N11" s="96"/>
      <c r="O11" s="19" t="e">
        <f>Frequentation!O38</f>
        <v>#DIV/0!</v>
      </c>
      <c r="Q11" s="95" t="str">
        <f>Frequentation!Q38</f>
        <v>Freq. Moyenne Jours de plats vege</v>
      </c>
      <c r="R11" s="96"/>
      <c r="S11" s="19" t="e">
        <f>Frequentation!S38</f>
        <v>#DIV/0!</v>
      </c>
      <c r="U11" s="95" t="str">
        <f>Frequentation!U38</f>
        <v>Freq. Moyenne Jours de plats vege</v>
      </c>
      <c r="V11" s="96"/>
      <c r="W11" s="19" t="e">
        <f>Frequentation!W38</f>
        <v>#DIV/0!</v>
      </c>
      <c r="Y11" s="95" t="str">
        <f>Frequentation!Y38</f>
        <v>Freq. Moyenne Jours de plats vege</v>
      </c>
      <c r="Z11" s="96"/>
      <c r="AA11" s="19" t="e">
        <f>Frequentation!AA38</f>
        <v>#DIV/0!</v>
      </c>
      <c r="AC11" s="95" t="str">
        <f>Frequentation!AC38</f>
        <v>Freq. Moyenne Jours de plats vege</v>
      </c>
      <c r="AD11" s="96"/>
      <c r="AE11" s="19" t="e">
        <f>Frequentation!AE38</f>
        <v>#DIV/0!</v>
      </c>
      <c r="AG11" s="95" t="str">
        <f>Frequentation!AG38</f>
        <v>Freq. Moyenne Jours de plats vege</v>
      </c>
      <c r="AH11" s="96"/>
      <c r="AI11" s="19" t="e">
        <f>Frequentation!AI38</f>
        <v>#DIV/0!</v>
      </c>
      <c r="AK11" s="95" t="str">
        <f>Frequentation!AK38</f>
        <v>Freq. Moyenne Jours de plats vege</v>
      </c>
      <c r="AL11" s="96"/>
      <c r="AM11" s="19" t="e">
        <f>Frequentation!AM38</f>
        <v>#DIV/0!</v>
      </c>
    </row>
    <row r="12" spans="1:40" ht="38.25" customHeight="1" thickBot="1" x14ac:dyDescent="0.35">
      <c r="A12" s="95" t="str">
        <f>Frequentation!A39</f>
        <v>Freq. Moyenne Autres jours</v>
      </c>
      <c r="B12" s="96"/>
      <c r="C12" s="19" t="e">
        <f>Frequentation!C39</f>
        <v>#DIV/0!</v>
      </c>
      <c r="E12" s="95" t="str">
        <f>Frequentation!E39</f>
        <v>Freq. Moyenne Autres jours</v>
      </c>
      <c r="F12" s="96"/>
      <c r="G12" s="19" t="e">
        <f>Frequentation!G39</f>
        <v>#DIV/0!</v>
      </c>
      <c r="I12" s="95" t="str">
        <f>Frequentation!I39</f>
        <v>Freq. Moyenne Autres jours</v>
      </c>
      <c r="J12" s="96"/>
      <c r="K12" s="19" t="e">
        <f>Frequentation!K39</f>
        <v>#DIV/0!</v>
      </c>
      <c r="M12" s="95" t="str">
        <f>Frequentation!M39</f>
        <v>Freq. Moyenne Autres jours</v>
      </c>
      <c r="N12" s="96"/>
      <c r="O12" s="19" t="e">
        <f>Frequentation!O39</f>
        <v>#DIV/0!</v>
      </c>
      <c r="Q12" s="95" t="str">
        <f>Frequentation!Q39</f>
        <v>Freq. Moyenne Autres jours</v>
      </c>
      <c r="R12" s="96"/>
      <c r="S12" s="19" t="e">
        <f>Frequentation!S39</f>
        <v>#DIV/0!</v>
      </c>
      <c r="U12" s="95" t="str">
        <f>Frequentation!U39</f>
        <v>Freq. Moyenne Autres jours</v>
      </c>
      <c r="V12" s="96"/>
      <c r="W12" s="19" t="e">
        <f>Frequentation!W39</f>
        <v>#DIV/0!</v>
      </c>
      <c r="Y12" s="95" t="str">
        <f>Frequentation!Y39</f>
        <v>Freq. Moyenne Autres jours</v>
      </c>
      <c r="Z12" s="96"/>
      <c r="AA12" s="19" t="e">
        <f>Frequentation!AA39</f>
        <v>#DIV/0!</v>
      </c>
      <c r="AC12" s="95" t="str">
        <f>Frequentation!AC39</f>
        <v>Freq. Moyenne Autres jours</v>
      </c>
      <c r="AD12" s="96"/>
      <c r="AE12" s="19" t="e">
        <f>Frequentation!AE39</f>
        <v>#DIV/0!</v>
      </c>
      <c r="AG12" s="95" t="str">
        <f>Frequentation!AG39</f>
        <v>Freq. Moyenne Autres jours</v>
      </c>
      <c r="AH12" s="96"/>
      <c r="AI12" s="19" t="e">
        <f>Frequentation!AI39</f>
        <v>#DIV/0!</v>
      </c>
      <c r="AK12" s="95" t="str">
        <f>Frequentation!AK39</f>
        <v>Freq. Moyenne Autres jours</v>
      </c>
      <c r="AL12" s="96"/>
      <c r="AM12" s="19" t="e">
        <f>Frequentation!AM39</f>
        <v>#DIV/0!</v>
      </c>
    </row>
    <row r="13" spans="1:40" ht="15.75" thickBot="1" x14ac:dyDescent="0.3"/>
    <row r="14" spans="1:40" ht="23.25" customHeight="1" thickBot="1" x14ac:dyDescent="0.35">
      <c r="A14" s="108" t="s">
        <v>39</v>
      </c>
      <c r="B14" s="109"/>
      <c r="C14" s="58" t="e">
        <f>(C11-C10)/C10</f>
        <v>#DIV/0!</v>
      </c>
      <c r="E14" s="108" t="s">
        <v>39</v>
      </c>
      <c r="F14" s="109"/>
      <c r="G14" s="58" t="e">
        <f>(G11-G10)/G10</f>
        <v>#DIV/0!</v>
      </c>
      <c r="I14" s="108" t="s">
        <v>39</v>
      </c>
      <c r="J14" s="109"/>
      <c r="K14" s="58" t="e">
        <f>(K11-K10)/K10</f>
        <v>#DIV/0!</v>
      </c>
      <c r="M14" s="108" t="s">
        <v>39</v>
      </c>
      <c r="N14" s="109"/>
      <c r="O14" s="58" t="e">
        <f>(O11-O10)/O10</f>
        <v>#DIV/0!</v>
      </c>
      <c r="Q14" s="108" t="s">
        <v>39</v>
      </c>
      <c r="R14" s="109"/>
      <c r="S14" s="58" t="e">
        <f>(S11-S10)/S10</f>
        <v>#DIV/0!</v>
      </c>
      <c r="U14" s="108" t="s">
        <v>39</v>
      </c>
      <c r="V14" s="109"/>
      <c r="W14" s="58" t="e">
        <f>(W11-W10)/W10</f>
        <v>#DIV/0!</v>
      </c>
      <c r="Y14" s="108" t="s">
        <v>39</v>
      </c>
      <c r="Z14" s="109"/>
      <c r="AA14" s="58" t="e">
        <f>(AA11-AA10)/AA10</f>
        <v>#DIV/0!</v>
      </c>
      <c r="AC14" s="108" t="s">
        <v>39</v>
      </c>
      <c r="AD14" s="109"/>
      <c r="AE14" s="58" t="e">
        <f>(AE11-AE10)/AE10</f>
        <v>#DIV/0!</v>
      </c>
      <c r="AG14" s="108" t="s">
        <v>39</v>
      </c>
      <c r="AH14" s="109"/>
      <c r="AI14" s="58" t="e">
        <f>(AI11-AI10)/AI10</f>
        <v>#DIV/0!</v>
      </c>
      <c r="AK14" s="108" t="s">
        <v>39</v>
      </c>
      <c r="AL14" s="109"/>
      <c r="AM14" s="58" t="e">
        <f>(AM11-AM10)/AM10</f>
        <v>#DIV/0!</v>
      </c>
    </row>
    <row r="16" spans="1:40" ht="19.5" thickBot="1" x14ac:dyDescent="0.35">
      <c r="A16" s="110" t="s">
        <v>66</v>
      </c>
      <c r="B16" s="110"/>
      <c r="C16" s="110"/>
      <c r="E16" s="110" t="s">
        <v>66</v>
      </c>
      <c r="F16" s="110"/>
      <c r="G16" s="110"/>
      <c r="I16" s="110" t="s">
        <v>66</v>
      </c>
      <c r="J16" s="110"/>
      <c r="K16" s="110"/>
      <c r="M16" s="110" t="s">
        <v>66</v>
      </c>
      <c r="N16" s="110"/>
      <c r="O16" s="110"/>
      <c r="Q16" s="110" t="s">
        <v>66</v>
      </c>
      <c r="R16" s="110"/>
      <c r="S16" s="110"/>
      <c r="U16" s="110" t="s">
        <v>66</v>
      </c>
      <c r="V16" s="110"/>
      <c r="W16" s="110"/>
      <c r="Y16" s="110" t="s">
        <v>66</v>
      </c>
      <c r="Z16" s="110"/>
      <c r="AA16" s="110"/>
      <c r="AC16" s="110" t="s">
        <v>66</v>
      </c>
      <c r="AD16" s="110"/>
      <c r="AE16" s="110"/>
      <c r="AG16" s="110" t="s">
        <v>66</v>
      </c>
      <c r="AH16" s="110"/>
      <c r="AI16" s="110"/>
      <c r="AK16" s="110" t="s">
        <v>66</v>
      </c>
      <c r="AL16" s="110"/>
      <c r="AM16" s="110"/>
    </row>
    <row r="17" spans="1:39" ht="39.75" customHeight="1" thickBot="1" x14ac:dyDescent="0.35">
      <c r="A17" s="100" t="str">
        <f>'Cout Denrée'!A37</f>
        <v>cout moyen
par repas</v>
      </c>
      <c r="B17" s="101"/>
      <c r="C17" s="64" t="e">
        <f>'Cout Denrée'!C37</f>
        <v>#DIV/0!</v>
      </c>
      <c r="D17">
        <f>'Cout Denrée'!D37</f>
        <v>0</v>
      </c>
      <c r="E17" s="100" t="str">
        <f>'Cout Denrée'!E37</f>
        <v>cout moyen
par repas</v>
      </c>
      <c r="F17" s="101"/>
      <c r="G17" s="64" t="e">
        <f>'Cout Denrée'!G37</f>
        <v>#DIV/0!</v>
      </c>
      <c r="H17">
        <f>'Cout Denrée'!H37</f>
        <v>0</v>
      </c>
      <c r="I17" s="100" t="str">
        <f>'Cout Denrée'!I37</f>
        <v>cout moyen
par repas</v>
      </c>
      <c r="J17" s="101"/>
      <c r="K17" s="64" t="e">
        <f>'Cout Denrée'!K37</f>
        <v>#DIV/0!</v>
      </c>
      <c r="L17">
        <f>'Cout Denrée'!L37</f>
        <v>0</v>
      </c>
      <c r="M17" s="100" t="str">
        <f>'Cout Denrée'!M37</f>
        <v>cout moyen
par repas</v>
      </c>
      <c r="N17" s="101"/>
      <c r="O17" s="64" t="e">
        <f>'Cout Denrée'!O37</f>
        <v>#DIV/0!</v>
      </c>
      <c r="P17">
        <f>'Cout Denrée'!P37</f>
        <v>0</v>
      </c>
      <c r="Q17" s="100" t="str">
        <f>'Cout Denrée'!Q37</f>
        <v>cout moyen
par repas</v>
      </c>
      <c r="R17" s="101"/>
      <c r="S17" s="64" t="e">
        <f>'Cout Denrée'!S37</f>
        <v>#DIV/0!</v>
      </c>
      <c r="T17">
        <f>'Cout Denrée'!T37</f>
        <v>0</v>
      </c>
      <c r="U17" s="100" t="str">
        <f>'Cout Denrée'!U37</f>
        <v>cout moyen
par repas</v>
      </c>
      <c r="V17" s="101"/>
      <c r="W17" s="64" t="e">
        <f>'Cout Denrée'!W37</f>
        <v>#DIV/0!</v>
      </c>
      <c r="X17">
        <f>'Cout Denrée'!X37</f>
        <v>0</v>
      </c>
      <c r="Y17" s="100" t="str">
        <f>'Cout Denrée'!Y37</f>
        <v>cout moyen
par repas</v>
      </c>
      <c r="Z17" s="101"/>
      <c r="AA17" s="64" t="e">
        <f>'Cout Denrée'!AA37</f>
        <v>#DIV/0!</v>
      </c>
      <c r="AB17">
        <f>'Cout Denrée'!AB37</f>
        <v>0</v>
      </c>
      <c r="AC17" s="100" t="str">
        <f>'Cout Denrée'!AC37</f>
        <v>cout moyen
par repas</v>
      </c>
      <c r="AD17" s="101"/>
      <c r="AE17" s="64" t="e">
        <f>'Cout Denrée'!AE37</f>
        <v>#DIV/0!</v>
      </c>
      <c r="AF17">
        <f>'Cout Denrée'!AF37</f>
        <v>0</v>
      </c>
      <c r="AG17" s="100" t="str">
        <f>'Cout Denrée'!AG37</f>
        <v>cout moyen
par repas</v>
      </c>
      <c r="AH17" s="101"/>
      <c r="AI17" s="64" t="e">
        <f>'Cout Denrée'!AI37</f>
        <v>#DIV/0!</v>
      </c>
      <c r="AJ17">
        <f>'Cout Denrée'!AJ37</f>
        <v>0</v>
      </c>
      <c r="AK17" s="100" t="str">
        <f>'Cout Denrée'!AK37</f>
        <v>cout moyen
par repas</v>
      </c>
      <c r="AL17" s="101"/>
      <c r="AM17" s="64" t="e">
        <f>'Cout Denrée'!AM37</f>
        <v>#DIV/0!</v>
      </c>
    </row>
    <row r="18" spans="1:39" ht="48.75" customHeight="1" thickBot="1" x14ac:dyDescent="0.35">
      <c r="A18" s="95" t="str">
        <f>'Cout Denrée'!A38</f>
        <v>Cout moyen Jours de plats vege</v>
      </c>
      <c r="B18" s="96"/>
      <c r="C18" s="64" t="e">
        <f>'Cout Denrée'!C38</f>
        <v>#DIV/0!</v>
      </c>
      <c r="D18">
        <f>'Cout Denrée'!D38</f>
        <v>0</v>
      </c>
      <c r="E18" s="95" t="str">
        <f>'Cout Denrée'!E38</f>
        <v>Cout moyen Jours de plats vege</v>
      </c>
      <c r="F18" s="96"/>
      <c r="G18" s="64" t="e">
        <f>'Cout Denrée'!G38</f>
        <v>#DIV/0!</v>
      </c>
      <c r="H18">
        <f>'Cout Denrée'!H38</f>
        <v>0</v>
      </c>
      <c r="I18" s="95" t="str">
        <f>'Cout Denrée'!I38</f>
        <v>Cout moyen Jours de plats vege</v>
      </c>
      <c r="J18" s="96"/>
      <c r="K18" s="64" t="e">
        <f>'Cout Denrée'!K38</f>
        <v>#DIV/0!</v>
      </c>
      <c r="L18">
        <f>'Cout Denrée'!L38</f>
        <v>0</v>
      </c>
      <c r="M18" s="95" t="str">
        <f>'Cout Denrée'!M38</f>
        <v>Cout moyen Jours de plats vege</v>
      </c>
      <c r="N18" s="96"/>
      <c r="O18" s="64" t="e">
        <f>'Cout Denrée'!O38</f>
        <v>#DIV/0!</v>
      </c>
      <c r="P18">
        <f>'Cout Denrée'!P38</f>
        <v>0</v>
      </c>
      <c r="Q18" s="95" t="str">
        <f>'Cout Denrée'!Q38</f>
        <v>Cout moyen Jours de plats vege</v>
      </c>
      <c r="R18" s="96"/>
      <c r="S18" s="64" t="e">
        <f>'Cout Denrée'!S38</f>
        <v>#DIV/0!</v>
      </c>
      <c r="T18">
        <f>'Cout Denrée'!T38</f>
        <v>0</v>
      </c>
      <c r="U18" s="95" t="str">
        <f>'Cout Denrée'!U38</f>
        <v>Cout moyen Jours de plats vege</v>
      </c>
      <c r="V18" s="96"/>
      <c r="W18" s="64" t="e">
        <f>'Cout Denrée'!W38</f>
        <v>#DIV/0!</v>
      </c>
      <c r="X18">
        <f>'Cout Denrée'!X38</f>
        <v>0</v>
      </c>
      <c r="Y18" s="95" t="str">
        <f>'Cout Denrée'!Y38</f>
        <v>Cout moyen Jours de plats vege</v>
      </c>
      <c r="Z18" s="96"/>
      <c r="AA18" s="64" t="e">
        <f>'Cout Denrée'!AA38</f>
        <v>#DIV/0!</v>
      </c>
      <c r="AB18">
        <f>'Cout Denrée'!AB38</f>
        <v>0</v>
      </c>
      <c r="AC18" s="95" t="str">
        <f>'Cout Denrée'!AC38</f>
        <v>Cout moyen Jours de plats vege</v>
      </c>
      <c r="AD18" s="96"/>
      <c r="AE18" s="64" t="e">
        <f>'Cout Denrée'!AE38</f>
        <v>#DIV/0!</v>
      </c>
      <c r="AF18">
        <f>'Cout Denrée'!AF38</f>
        <v>0</v>
      </c>
      <c r="AG18" s="95" t="str">
        <f>'Cout Denrée'!AG38</f>
        <v>Cout moyen Jours de plats vege</v>
      </c>
      <c r="AH18" s="96"/>
      <c r="AI18" s="64" t="e">
        <f>'Cout Denrée'!AI38</f>
        <v>#DIV/0!</v>
      </c>
      <c r="AJ18">
        <f>'Cout Denrée'!AJ38</f>
        <v>0</v>
      </c>
      <c r="AK18" s="95" t="str">
        <f>'Cout Denrée'!AK38</f>
        <v>Cout moyen Jours de plats vege</v>
      </c>
      <c r="AL18" s="96"/>
      <c r="AM18" s="64" t="e">
        <f>'Cout Denrée'!AM38</f>
        <v>#DIV/0!</v>
      </c>
    </row>
    <row r="19" spans="1:39" ht="38.25" customHeight="1" thickBot="1" x14ac:dyDescent="0.35">
      <c r="A19" s="95" t="str">
        <f>'Cout Denrée'!A39</f>
        <v>Cout moyen Autres jours</v>
      </c>
      <c r="B19" s="96"/>
      <c r="C19" s="64" t="e">
        <f>'Cout Denrée'!C39</f>
        <v>#DIV/0!</v>
      </c>
      <c r="D19">
        <f>'Cout Denrée'!D39</f>
        <v>0</v>
      </c>
      <c r="E19" s="95" t="str">
        <f>'Cout Denrée'!E39</f>
        <v>Cout moyen Autres jours</v>
      </c>
      <c r="F19" s="96"/>
      <c r="G19" s="64" t="e">
        <f>'Cout Denrée'!G39</f>
        <v>#DIV/0!</v>
      </c>
      <c r="H19">
        <f>'Cout Denrée'!H39</f>
        <v>0</v>
      </c>
      <c r="I19" s="95" t="str">
        <f>'Cout Denrée'!I39</f>
        <v>Cout moyen Autres jours</v>
      </c>
      <c r="J19" s="96"/>
      <c r="K19" s="64" t="e">
        <f>'Cout Denrée'!K39</f>
        <v>#DIV/0!</v>
      </c>
      <c r="L19">
        <f>'Cout Denrée'!L39</f>
        <v>0</v>
      </c>
      <c r="M19" s="95" t="str">
        <f>'Cout Denrée'!M39</f>
        <v>Cout moyen Autres jours</v>
      </c>
      <c r="N19" s="96"/>
      <c r="O19" s="64" t="e">
        <f>'Cout Denrée'!O39</f>
        <v>#DIV/0!</v>
      </c>
      <c r="P19">
        <f>'Cout Denrée'!P39</f>
        <v>0</v>
      </c>
      <c r="Q19" s="95" t="str">
        <f>'Cout Denrée'!Q39</f>
        <v>Cout moyen Autres jours</v>
      </c>
      <c r="R19" s="96"/>
      <c r="S19" s="64" t="e">
        <f>'Cout Denrée'!S39</f>
        <v>#DIV/0!</v>
      </c>
      <c r="T19">
        <f>'Cout Denrée'!T39</f>
        <v>0</v>
      </c>
      <c r="U19" s="95" t="str">
        <f>'Cout Denrée'!U39</f>
        <v>Cout moyen Autres jours</v>
      </c>
      <c r="V19" s="96"/>
      <c r="W19" s="64" t="e">
        <f>'Cout Denrée'!W39</f>
        <v>#DIV/0!</v>
      </c>
      <c r="X19">
        <f>'Cout Denrée'!X39</f>
        <v>0</v>
      </c>
      <c r="Y19" s="95" t="str">
        <f>'Cout Denrée'!Y39</f>
        <v>Cout moyen Autres jours</v>
      </c>
      <c r="Z19" s="96"/>
      <c r="AA19" s="64" t="e">
        <f>'Cout Denrée'!AA39</f>
        <v>#DIV/0!</v>
      </c>
      <c r="AB19">
        <f>'Cout Denrée'!AB39</f>
        <v>0</v>
      </c>
      <c r="AC19" s="95" t="str">
        <f>'Cout Denrée'!AC39</f>
        <v>Cout moyen Autres jours</v>
      </c>
      <c r="AD19" s="96"/>
      <c r="AE19" s="64" t="e">
        <f>'Cout Denrée'!AE39</f>
        <v>#DIV/0!</v>
      </c>
      <c r="AF19">
        <f>'Cout Denrée'!AF39</f>
        <v>0</v>
      </c>
      <c r="AG19" s="95" t="str">
        <f>'Cout Denrée'!AG39</f>
        <v>Cout moyen Autres jours</v>
      </c>
      <c r="AH19" s="96"/>
      <c r="AI19" s="64" t="e">
        <f>'Cout Denrée'!AI39</f>
        <v>#DIV/0!</v>
      </c>
      <c r="AJ19">
        <f>'Cout Denrée'!AJ39</f>
        <v>0</v>
      </c>
      <c r="AK19" s="95" t="str">
        <f>'Cout Denrée'!AK39</f>
        <v>Cout moyen Autres jours</v>
      </c>
      <c r="AL19" s="96"/>
      <c r="AM19" s="64" t="e">
        <f>'Cout Denrée'!AM39</f>
        <v>#DIV/0!</v>
      </c>
    </row>
    <row r="20" spans="1:39" ht="15.75" thickBot="1" x14ac:dyDescent="0.3">
      <c r="C20" s="66"/>
    </row>
    <row r="21" spans="1:39" ht="23.25" customHeight="1" thickBot="1" x14ac:dyDescent="0.35">
      <c r="A21" s="108" t="s">
        <v>39</v>
      </c>
      <c r="B21" s="109"/>
      <c r="C21" s="58" t="e">
        <f>(C18-C17)/C17</f>
        <v>#DIV/0!</v>
      </c>
      <c r="E21" s="108" t="s">
        <v>39</v>
      </c>
      <c r="F21" s="109"/>
      <c r="G21" s="58" t="e">
        <f>(G18-G17)/G17</f>
        <v>#DIV/0!</v>
      </c>
      <c r="I21" s="108" t="s">
        <v>39</v>
      </c>
      <c r="J21" s="109"/>
      <c r="K21" s="58" t="e">
        <f>(K18-K17)/K17</f>
        <v>#DIV/0!</v>
      </c>
      <c r="M21" s="108" t="s">
        <v>39</v>
      </c>
      <c r="N21" s="109"/>
      <c r="O21" s="58" t="e">
        <f>(O18-O17)/O17</f>
        <v>#DIV/0!</v>
      </c>
      <c r="Q21" s="108" t="s">
        <v>39</v>
      </c>
      <c r="R21" s="109"/>
      <c r="S21" s="58" t="e">
        <f>(S18-S17)/S17</f>
        <v>#DIV/0!</v>
      </c>
      <c r="U21" s="108" t="s">
        <v>39</v>
      </c>
      <c r="V21" s="109"/>
      <c r="W21" s="58" t="e">
        <f>(W18-W17)/W17</f>
        <v>#DIV/0!</v>
      </c>
      <c r="Y21" s="108" t="s">
        <v>39</v>
      </c>
      <c r="Z21" s="109"/>
      <c r="AA21" s="58" t="e">
        <f>(AA18-AA17)/AA17</f>
        <v>#DIV/0!</v>
      </c>
      <c r="AC21" s="108" t="s">
        <v>39</v>
      </c>
      <c r="AD21" s="109"/>
      <c r="AE21" s="58" t="e">
        <f>(AE18-AE17)/AE17</f>
        <v>#DIV/0!</v>
      </c>
      <c r="AG21" s="108" t="s">
        <v>39</v>
      </c>
      <c r="AH21" s="109"/>
      <c r="AI21" s="58" t="e">
        <f>(AI18-AI17)/AI17</f>
        <v>#DIV/0!</v>
      </c>
      <c r="AK21" s="108" t="s">
        <v>39</v>
      </c>
      <c r="AL21" s="109"/>
      <c r="AM21" s="58" t="e">
        <f>(AM18-AM17)/AM17</f>
        <v>#DIV/0!</v>
      </c>
    </row>
    <row r="27" spans="1:39" ht="18.75" x14ac:dyDescent="0.3">
      <c r="A27" s="60"/>
      <c r="B27" s="57"/>
      <c r="C27" s="57"/>
      <c r="D27" s="57"/>
      <c r="E27" s="59" t="s">
        <v>34</v>
      </c>
      <c r="F27" s="57"/>
      <c r="G27" s="57"/>
      <c r="H27" s="57"/>
      <c r="I27" s="57"/>
      <c r="J27" s="57"/>
      <c r="K27" s="57"/>
    </row>
    <row r="28" spans="1:39" ht="19.5" thickBot="1" x14ac:dyDescent="0.35">
      <c r="A28" s="110" t="s">
        <v>32</v>
      </c>
      <c r="B28" s="110"/>
      <c r="C28" s="110"/>
      <c r="E28" s="110" t="s">
        <v>33</v>
      </c>
      <c r="F28" s="110"/>
      <c r="G28" s="110"/>
      <c r="I28" s="110" t="s">
        <v>66</v>
      </c>
      <c r="J28" s="110"/>
      <c r="K28" s="110"/>
    </row>
    <row r="29" spans="1:39" ht="37.5" customHeight="1" thickBot="1" x14ac:dyDescent="0.35">
      <c r="A29" s="106" t="s">
        <v>38</v>
      </c>
      <c r="B29" s="107"/>
      <c r="C29" s="32" t="e">
        <f>('Poids déchets'!C35+'Poids déchets'!G35+'Poids déchets'!K35+'Poids déchets'!O35+'Poids déchets'!S35+'Poids déchets'!W35+'Poids déchets'!AA35+'Poids déchets'!AE35+'Poids déchets'!AI35+'Poids déchets'!AM35)/(Frequentation!C33+Frequentation!G33+Frequentation!K33+Frequentation!O33+Frequentation!S33+Frequentation!W33+Frequentation!AA33+Frequentation!AE33+Frequentation!AI33+Frequentation!AM33)*1000</f>
        <v>#DIV/0!</v>
      </c>
      <c r="E29" s="102" t="s">
        <v>37</v>
      </c>
      <c r="F29" s="103"/>
      <c r="G29" s="14" t="e">
        <f>(Frequentation!C33+Frequentation!G33+Frequentation!K33+Frequentation!O33+Frequentation!S33+Frequentation!W33+Frequentation!AA33+Frequentation!AE33+Frequentation!AI33+Frequentation!AM33)/Frequentation!AO29</f>
        <v>#DIV/0!</v>
      </c>
      <c r="I29" s="102" t="s">
        <v>63</v>
      </c>
      <c r="J29" s="113"/>
      <c r="K29" s="65" t="e">
        <f>('Cout Denrée'!C33+'Cout Denrée'!G33+'Cout Denrée'!K33+'Cout Denrée'!O33+'Cout Denrée'!S33+'Cout Denrée'!W33+'Cout Denrée'!AA33+'Cout Denrée'!AE33+'Cout Denrée'!AI33+'Cout Denrée'!AM33)/'Cout Denrée'!AO29</f>
        <v>#DIV/0!</v>
      </c>
    </row>
    <row r="30" spans="1:39" ht="67.5" customHeight="1" thickBot="1" x14ac:dyDescent="0.35">
      <c r="A30" s="104" t="s">
        <v>35</v>
      </c>
      <c r="B30" s="105"/>
      <c r="C30" s="32" t="e">
        <f>('Poids déchets'!C36+'Poids déchets'!G36+'Poids déchets'!K36+'Poids déchets'!O36+'Poids déchets'!S36+'Poids déchets'!W36+'Poids déchets'!AA36+'Poids déchets'!AE36+'Poids déchets'!AI36+'Poids déchets'!AM36)/(Frequentation!C34+Frequentation!G34+Frequentation!K34+Frequentation!O34+Frequentation!S34+Frequentation!W34+Frequentation!AA34+Frequentation!AE34+Frequentation!AI34+Frequentation!AM34)*1000</f>
        <v>#DIV/0!</v>
      </c>
      <c r="E30" s="104" t="s">
        <v>40</v>
      </c>
      <c r="F30" s="105"/>
      <c r="G30" s="14" t="e">
        <f>(Frequentation!C34+Frequentation!G34+Frequentation!K34+Frequentation!O34+Frequentation!S34+Frequentation!W34+Frequentation!AA34+Frequentation!AE34+Frequentation!AI34+Frequentation!AM34)/Frequentation!AO30</f>
        <v>#DIV/0!</v>
      </c>
      <c r="I30" s="104" t="s">
        <v>65</v>
      </c>
      <c r="J30" s="114"/>
      <c r="K30" s="65" t="e">
        <f>('Cout Denrée'!C34+'Cout Denrée'!G34+'Cout Denrée'!K34+'Cout Denrée'!O34+'Cout Denrée'!S34+'Cout Denrée'!W34+'Cout Denrée'!AA34+'Cout Denrée'!AE34+'Cout Denrée'!AI34+'Cout Denrée'!AM34)/'Cout Denrée'!AO30</f>
        <v>#DIV/0!</v>
      </c>
    </row>
    <row r="31" spans="1:39" ht="59.25" customHeight="1" thickBot="1" x14ac:dyDescent="0.35">
      <c r="A31" s="104" t="s">
        <v>36</v>
      </c>
      <c r="B31" s="105"/>
      <c r="C31" s="32" t="e">
        <f>('Poids déchets'!C37+'Poids déchets'!G37+'Poids déchets'!K37+'Poids déchets'!O37+'Poids déchets'!S37+'Poids déchets'!W37+'Poids déchets'!AA37+'Poids déchets'!AE37+'Poids déchets'!AI37+'Poids déchets'!AM37)/(Frequentation!C35+Frequentation!G35+Frequentation!K35+Frequentation!O35+Frequentation!S35+Frequentation!W35+Frequentation!AA35+Frequentation!AE35+Frequentation!AI35+Frequentation!AM35)*1000</f>
        <v>#DIV/0!</v>
      </c>
      <c r="E31" s="104" t="s">
        <v>41</v>
      </c>
      <c r="F31" s="105"/>
      <c r="G31" s="14" t="e">
        <f>(Frequentation!C35+Frequentation!G35+Frequentation!K35+Frequentation!O35+Frequentation!S35+Frequentation!W35+Frequentation!AA35+Frequentation!AE35+Frequentation!AI35+Frequentation!AM35)/Frequentation!AO31</f>
        <v>#DIV/0!</v>
      </c>
      <c r="I31" s="104" t="s">
        <v>64</v>
      </c>
      <c r="J31" s="114"/>
      <c r="K31" s="65" t="e">
        <f>('Cout Denrée'!C35+'Cout Denrée'!G35+'Cout Denrée'!K35+'Cout Denrée'!O35+'Cout Denrée'!S35+'Cout Denrée'!W35+'Cout Denrée'!AA35+'Cout Denrée'!AE35+'Cout Denrée'!AI35+'Cout Denrée'!AM35)/'Cout Denrée'!AO31</f>
        <v>#DIV/0!</v>
      </c>
      <c r="P31" s="31"/>
      <c r="Q31" s="31"/>
    </row>
    <row r="32" spans="1:39" ht="15.75" thickBot="1" x14ac:dyDescent="0.3">
      <c r="Q32" s="31"/>
      <c r="R32" s="31"/>
      <c r="S32" s="31"/>
    </row>
    <row r="33" spans="1:11" ht="24" customHeight="1" thickBot="1" x14ac:dyDescent="0.35">
      <c r="A33" s="102" t="s">
        <v>39</v>
      </c>
      <c r="B33" s="103"/>
      <c r="C33" s="15" t="e">
        <f>(C30-C29)/C29</f>
        <v>#DIV/0!</v>
      </c>
      <c r="E33" s="102" t="s">
        <v>39</v>
      </c>
      <c r="F33" s="103"/>
      <c r="G33" s="15" t="e">
        <f>(G30-G29)/G29</f>
        <v>#DIV/0!</v>
      </c>
      <c r="I33" s="102" t="s">
        <v>39</v>
      </c>
      <c r="J33" s="103"/>
      <c r="K33" s="15" t="e">
        <f>(K30-K29)/K29</f>
        <v>#DIV/0!</v>
      </c>
    </row>
  </sheetData>
  <sheetProtection password="C576" sheet="1" objects="1" scenarios="1"/>
  <mergeCells count="175">
    <mergeCell ref="I29:J29"/>
    <mergeCell ref="I30:J30"/>
    <mergeCell ref="I31:J31"/>
    <mergeCell ref="I33:J33"/>
    <mergeCell ref="I28:K28"/>
    <mergeCell ref="I21:J21"/>
    <mergeCell ref="M21:N21"/>
    <mergeCell ref="Q21:R21"/>
    <mergeCell ref="U21:V21"/>
    <mergeCell ref="AK21:AL21"/>
    <mergeCell ref="I18:J18"/>
    <mergeCell ref="M18:N18"/>
    <mergeCell ref="Q18:R18"/>
    <mergeCell ref="U18:V18"/>
    <mergeCell ref="Y18:Z18"/>
    <mergeCell ref="AC18:AD18"/>
    <mergeCell ref="AG18:AH18"/>
    <mergeCell ref="AK18:AL18"/>
    <mergeCell ref="AK19:AL19"/>
    <mergeCell ref="I19:J19"/>
    <mergeCell ref="M19:N19"/>
    <mergeCell ref="Q19:R19"/>
    <mergeCell ref="U19:V19"/>
    <mergeCell ref="Y19:Z19"/>
    <mergeCell ref="AC19:AD19"/>
    <mergeCell ref="AG19:AH19"/>
    <mergeCell ref="Y21:Z21"/>
    <mergeCell ref="AC21:AD21"/>
    <mergeCell ref="AG21:AH21"/>
    <mergeCell ref="I16:K16"/>
    <mergeCell ref="M16:O16"/>
    <mergeCell ref="Q16:S16"/>
    <mergeCell ref="U16:W16"/>
    <mergeCell ref="Y16:AA16"/>
    <mergeCell ref="AC16:AE16"/>
    <mergeCell ref="AG16:AI16"/>
    <mergeCell ref="AK16:AM16"/>
    <mergeCell ref="A17:B17"/>
    <mergeCell ref="E17:F17"/>
    <mergeCell ref="I17:J17"/>
    <mergeCell ref="M17:N17"/>
    <mergeCell ref="Q17:R17"/>
    <mergeCell ref="U17:V17"/>
    <mergeCell ref="Y17:Z17"/>
    <mergeCell ref="AC17:AD17"/>
    <mergeCell ref="AG17:AH17"/>
    <mergeCell ref="AK17:AL17"/>
    <mergeCell ref="Y1:AA1"/>
    <mergeCell ref="AC1:AE1"/>
    <mergeCell ref="AG1:AI1"/>
    <mergeCell ref="AK1:AM1"/>
    <mergeCell ref="A2:C2"/>
    <mergeCell ref="E2:G2"/>
    <mergeCell ref="I2:K2"/>
    <mergeCell ref="M2:O2"/>
    <mergeCell ref="Q2:S2"/>
    <mergeCell ref="U2:W2"/>
    <mergeCell ref="A1:C1"/>
    <mergeCell ref="E1:G1"/>
    <mergeCell ref="I1:K1"/>
    <mergeCell ref="M1:O1"/>
    <mergeCell ref="Q1:S1"/>
    <mergeCell ref="U1:W1"/>
    <mergeCell ref="Y2:AA2"/>
    <mergeCell ref="AC2:AE2"/>
    <mergeCell ref="AG2:AI2"/>
    <mergeCell ref="AK2:AM2"/>
    <mergeCell ref="Y3:Z3"/>
    <mergeCell ref="AC3:AD3"/>
    <mergeCell ref="AG3:AH3"/>
    <mergeCell ref="A5:B5"/>
    <mergeCell ref="E5:F5"/>
    <mergeCell ref="I5:J5"/>
    <mergeCell ref="M5:N5"/>
    <mergeCell ref="Q5:R5"/>
    <mergeCell ref="U5:V5"/>
    <mergeCell ref="Y5:Z5"/>
    <mergeCell ref="AC5:AD5"/>
    <mergeCell ref="AG5:AH5"/>
    <mergeCell ref="E7:F7"/>
    <mergeCell ref="M7:N7"/>
    <mergeCell ref="Q7:R7"/>
    <mergeCell ref="AK10:AL10"/>
    <mergeCell ref="AK3:AL3"/>
    <mergeCell ref="A4:B4"/>
    <mergeCell ref="E4:F4"/>
    <mergeCell ref="I4:J4"/>
    <mergeCell ref="M4:N4"/>
    <mergeCell ref="Q4:R4"/>
    <mergeCell ref="U4:V4"/>
    <mergeCell ref="A3:B3"/>
    <mergeCell ref="E3:F3"/>
    <mergeCell ref="I3:J3"/>
    <mergeCell ref="M3:N3"/>
    <mergeCell ref="Q3:R3"/>
    <mergeCell ref="U3:V3"/>
    <mergeCell ref="Y4:Z4"/>
    <mergeCell ref="AC4:AD4"/>
    <mergeCell ref="AG4:AH4"/>
    <mergeCell ref="AK4:AL4"/>
    <mergeCell ref="A9:C9"/>
    <mergeCell ref="E9:G9"/>
    <mergeCell ref="I9:K9"/>
    <mergeCell ref="A11:B11"/>
    <mergeCell ref="E11:F11"/>
    <mergeCell ref="I11:J11"/>
    <mergeCell ref="M11:N11"/>
    <mergeCell ref="Q11:R11"/>
    <mergeCell ref="U11:V11"/>
    <mergeCell ref="Y11:Z11"/>
    <mergeCell ref="AC11:AD11"/>
    <mergeCell ref="AK5:AL5"/>
    <mergeCell ref="A10:B10"/>
    <mergeCell ref="E10:F10"/>
    <mergeCell ref="I10:J10"/>
    <mergeCell ref="M10:N10"/>
    <mergeCell ref="Q10:R10"/>
    <mergeCell ref="U10:V10"/>
    <mergeCell ref="Y9:AA9"/>
    <mergeCell ref="AC9:AE9"/>
    <mergeCell ref="AG9:AI9"/>
    <mergeCell ref="AK9:AM9"/>
    <mergeCell ref="Y10:Z10"/>
    <mergeCell ref="AC10:AD10"/>
    <mergeCell ref="AG10:AH10"/>
    <mergeCell ref="A7:B7"/>
    <mergeCell ref="I7:J7"/>
    <mergeCell ref="A12:B12"/>
    <mergeCell ref="E12:F12"/>
    <mergeCell ref="I12:J12"/>
    <mergeCell ref="M12:N12"/>
    <mergeCell ref="Q12:R12"/>
    <mergeCell ref="U12:V12"/>
    <mergeCell ref="Y12:Z12"/>
    <mergeCell ref="AC12:AD12"/>
    <mergeCell ref="AG12:AH12"/>
    <mergeCell ref="M14:N14"/>
    <mergeCell ref="Q14:R14"/>
    <mergeCell ref="U14:V14"/>
    <mergeCell ref="Y14:Z14"/>
    <mergeCell ref="AG7:AH7"/>
    <mergeCell ref="AK7:AL7"/>
    <mergeCell ref="I14:J14"/>
    <mergeCell ref="AC14:AD14"/>
    <mergeCell ref="AG14:AH14"/>
    <mergeCell ref="AK14:AL14"/>
    <mergeCell ref="U7:V7"/>
    <mergeCell ref="Y7:Z7"/>
    <mergeCell ref="AC7:AD7"/>
    <mergeCell ref="AK12:AL12"/>
    <mergeCell ref="AG11:AH11"/>
    <mergeCell ref="AK11:AL11"/>
    <mergeCell ref="M9:O9"/>
    <mergeCell ref="Q9:S9"/>
    <mergeCell ref="U9:W9"/>
    <mergeCell ref="E33:F33"/>
    <mergeCell ref="E29:F29"/>
    <mergeCell ref="E30:F30"/>
    <mergeCell ref="E31:F31"/>
    <mergeCell ref="A29:B29"/>
    <mergeCell ref="A30:B30"/>
    <mergeCell ref="A31:B31"/>
    <mergeCell ref="A33:B33"/>
    <mergeCell ref="A14:B14"/>
    <mergeCell ref="E14:F14"/>
    <mergeCell ref="A28:C28"/>
    <mergeCell ref="E28:G28"/>
    <mergeCell ref="A16:C16"/>
    <mergeCell ref="E16:G16"/>
    <mergeCell ref="A18:B18"/>
    <mergeCell ref="E18:F18"/>
    <mergeCell ref="A21:B21"/>
    <mergeCell ref="E21:F21"/>
    <mergeCell ref="A19:B19"/>
    <mergeCell ref="E19:F1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2"/>
  <sheetViews>
    <sheetView workbookViewId="0">
      <selection activeCell="F33" sqref="F33"/>
    </sheetView>
  </sheetViews>
  <sheetFormatPr baseColWidth="10" defaultRowHeight="15" x14ac:dyDescent="0.25"/>
  <sheetData>
    <row r="3" spans="1:11" ht="19.5" x14ac:dyDescent="0.3">
      <c r="A3" s="46" t="s">
        <v>52</v>
      </c>
      <c r="B3" s="47"/>
      <c r="C3" s="47"/>
      <c r="D3" s="47"/>
    </row>
    <row r="4" spans="1:11" ht="18.75" x14ac:dyDescent="0.3">
      <c r="A4" s="45" t="s">
        <v>53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9.5" x14ac:dyDescent="0.3">
      <c r="A5" s="44" t="s">
        <v>54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5">
      <c r="A6" s="44" t="s">
        <v>55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11" spans="1:11" ht="19.5" x14ac:dyDescent="0.3">
      <c r="A11" s="46" t="s">
        <v>56</v>
      </c>
      <c r="B11" s="47"/>
      <c r="C11" s="47"/>
      <c r="D11" s="47"/>
    </row>
    <row r="12" spans="1:11" ht="18.75" x14ac:dyDescent="0.3">
      <c r="A12" s="45" t="s">
        <v>57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19.5" x14ac:dyDescent="0.3">
      <c r="A13" s="44" t="s">
        <v>58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44" t="s">
        <v>59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9" spans="1:11" ht="19.5" x14ac:dyDescent="0.3">
      <c r="A19" s="46" t="s">
        <v>68</v>
      </c>
      <c r="B19" s="47"/>
      <c r="C19" s="47"/>
      <c r="D19" s="47"/>
    </row>
    <row r="20" spans="1:11" ht="18.75" x14ac:dyDescent="0.3">
      <c r="A20" s="45" t="s">
        <v>69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19.5" x14ac:dyDescent="0.3">
      <c r="A21" s="44" t="s">
        <v>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x14ac:dyDescent="0.25">
      <c r="A22" s="44" t="s">
        <v>59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7" spans="1:11" ht="19.5" x14ac:dyDescent="0.3">
      <c r="A27" s="46" t="s">
        <v>60</v>
      </c>
      <c r="B27" s="47"/>
      <c r="C27" s="47"/>
      <c r="D27" s="47"/>
    </row>
    <row r="28" spans="1:11" ht="18.75" x14ac:dyDescent="0.3">
      <c r="A28" s="45" t="s">
        <v>70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x14ac:dyDescent="0.25">
      <c r="A29" s="44" t="s">
        <v>62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</sheetData>
  <sheetProtection password="C57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opLeftCell="A4" zoomScale="75" zoomScaleNormal="75" workbookViewId="0">
      <selection activeCell="A4" sqref="A1:XFD1048576"/>
    </sheetView>
  </sheetViews>
  <sheetFormatPr baseColWidth="10" defaultRowHeight="15" x14ac:dyDescent="0.25"/>
  <cols>
    <col min="2" max="2" width="3.7109375" customWidth="1"/>
    <col min="3" max="3" width="17.85546875" customWidth="1"/>
    <col min="4" max="4" width="4.7109375" customWidth="1"/>
    <col min="6" max="6" width="3.7109375" customWidth="1"/>
    <col min="7" max="7" width="16.28515625" customWidth="1"/>
    <col min="8" max="8" width="4.7109375" customWidth="1"/>
    <col min="10" max="10" width="3.7109375" customWidth="1"/>
    <col min="11" max="11" width="17" customWidth="1"/>
    <col min="12" max="12" width="4.28515625" customWidth="1"/>
    <col min="14" max="14" width="3.7109375" customWidth="1"/>
    <col min="15" max="15" width="17.42578125" customWidth="1"/>
    <col min="16" max="16" width="4.28515625" customWidth="1"/>
    <col min="18" max="18" width="3.7109375" customWidth="1"/>
    <col min="19" max="19" width="17.42578125" customWidth="1"/>
    <col min="20" max="20" width="4.28515625" customWidth="1"/>
    <col min="22" max="22" width="3.7109375" customWidth="1"/>
    <col min="23" max="23" width="17.42578125" customWidth="1"/>
    <col min="24" max="24" width="4.28515625" customWidth="1"/>
    <col min="26" max="26" width="3.7109375" customWidth="1"/>
    <col min="27" max="27" width="17.42578125" customWidth="1"/>
    <col min="28" max="28" width="4.28515625" customWidth="1"/>
    <col min="30" max="30" width="3.7109375" customWidth="1"/>
    <col min="31" max="31" width="17.42578125" customWidth="1"/>
    <col min="32" max="32" width="4.28515625" customWidth="1"/>
    <col min="34" max="34" width="3.7109375" customWidth="1"/>
    <col min="35" max="35" width="17.42578125" customWidth="1"/>
    <col min="36" max="36" width="4.28515625" customWidth="1"/>
    <col min="38" max="38" width="3.7109375" customWidth="1"/>
    <col min="39" max="39" width="17.42578125" customWidth="1"/>
    <col min="40" max="40" width="4.28515625" customWidth="1"/>
  </cols>
  <sheetData>
    <row r="1" spans="1:40" ht="123" customHeight="1" thickTop="1" x14ac:dyDescent="0.25">
      <c r="A1" s="111" t="s">
        <v>9</v>
      </c>
      <c r="B1" s="112"/>
      <c r="C1" s="112"/>
      <c r="D1" s="13" t="s">
        <v>51</v>
      </c>
      <c r="E1" s="111" t="s">
        <v>10</v>
      </c>
      <c r="F1" s="112"/>
      <c r="G1" s="112"/>
      <c r="H1" s="13" t="s">
        <v>51</v>
      </c>
      <c r="I1" s="111" t="s">
        <v>11</v>
      </c>
      <c r="J1" s="112"/>
      <c r="K1" s="112"/>
      <c r="L1" s="13" t="s">
        <v>51</v>
      </c>
      <c r="M1" s="111" t="s">
        <v>12</v>
      </c>
      <c r="N1" s="112"/>
      <c r="O1" s="112"/>
      <c r="P1" s="13" t="s">
        <v>51</v>
      </c>
      <c r="Q1" s="111" t="s">
        <v>45</v>
      </c>
      <c r="R1" s="112"/>
      <c r="S1" s="112"/>
      <c r="T1" s="13" t="s">
        <v>51</v>
      </c>
      <c r="U1" s="111" t="s">
        <v>46</v>
      </c>
      <c r="V1" s="112"/>
      <c r="W1" s="112"/>
      <c r="X1" s="13" t="s">
        <v>51</v>
      </c>
      <c r="Y1" s="111" t="s">
        <v>47</v>
      </c>
      <c r="Z1" s="112"/>
      <c r="AA1" s="112"/>
      <c r="AB1" s="13" t="s">
        <v>51</v>
      </c>
      <c r="AC1" s="111" t="s">
        <v>48</v>
      </c>
      <c r="AD1" s="112"/>
      <c r="AE1" s="112"/>
      <c r="AF1" s="13" t="s">
        <v>51</v>
      </c>
      <c r="AG1" s="111" t="s">
        <v>49</v>
      </c>
      <c r="AH1" s="112"/>
      <c r="AI1" s="112"/>
      <c r="AJ1" s="13" t="s">
        <v>51</v>
      </c>
      <c r="AK1" s="111" t="s">
        <v>50</v>
      </c>
      <c r="AL1" s="112"/>
      <c r="AM1" s="112"/>
      <c r="AN1" s="13" t="s">
        <v>51</v>
      </c>
    </row>
    <row r="2" spans="1:40" ht="20.100000000000001" customHeight="1" x14ac:dyDescent="0.25">
      <c r="A2" s="6" t="s">
        <v>0</v>
      </c>
      <c r="B2" s="7">
        <v>2</v>
      </c>
      <c r="C2" s="33">
        <f>IF(Frequentation!C2&gt;0,1,0)</f>
        <v>0</v>
      </c>
      <c r="D2" s="48" t="str">
        <f>'Poids déchets'!D2</f>
        <v>_</v>
      </c>
      <c r="E2" s="6" t="s">
        <v>1</v>
      </c>
      <c r="F2" s="7">
        <v>1</v>
      </c>
      <c r="G2" s="33">
        <f>IF(Frequentation!G2&gt;0,1,0)</f>
        <v>0</v>
      </c>
      <c r="H2" s="48" t="str">
        <f>'Poids déchets'!H2</f>
        <v>_</v>
      </c>
      <c r="I2" s="6" t="s">
        <v>0</v>
      </c>
      <c r="J2" s="7">
        <v>4</v>
      </c>
      <c r="K2" s="33">
        <f>IF(Frequentation!K2&gt;0,1,0)</f>
        <v>0</v>
      </c>
      <c r="L2" s="48" t="str">
        <f>'Poids déchets'!L2</f>
        <v>_</v>
      </c>
      <c r="M2" s="6" t="s">
        <v>0</v>
      </c>
      <c r="N2" s="7">
        <v>2</v>
      </c>
      <c r="O2" s="33">
        <f>IF(Frequentation!O2&gt;0,1,0)</f>
        <v>0</v>
      </c>
      <c r="P2" s="48" t="str">
        <f>'Poids déchets'!P2</f>
        <v>_</v>
      </c>
      <c r="Q2" s="6" t="s">
        <v>0</v>
      </c>
      <c r="R2" s="7">
        <v>6</v>
      </c>
      <c r="S2" s="33">
        <f>IF(Frequentation!S2&gt;0,1,0)</f>
        <v>0</v>
      </c>
      <c r="T2" s="48" t="str">
        <f>'Poids déchets'!T2</f>
        <v>_</v>
      </c>
      <c r="U2" s="6" t="s">
        <v>0</v>
      </c>
      <c r="V2" s="7">
        <v>3</v>
      </c>
      <c r="W2" s="33">
        <f>IF(Frequentation!W2&gt;0,1,0)</f>
        <v>0</v>
      </c>
      <c r="X2" s="48" t="str">
        <f>'Poids déchets'!X2</f>
        <v>_</v>
      </c>
      <c r="Y2" s="6" t="s">
        <v>0</v>
      </c>
      <c r="Z2" s="7">
        <v>9</v>
      </c>
      <c r="AA2" s="33">
        <f>IF(Frequentation!AA2&gt;0,1,0)</f>
        <v>0</v>
      </c>
      <c r="AB2" s="48" t="str">
        <f>'Poids déchets'!AB2</f>
        <v>_</v>
      </c>
      <c r="AC2" s="6" t="s">
        <v>2</v>
      </c>
      <c r="AD2" s="7">
        <v>1</v>
      </c>
      <c r="AE2" s="33">
        <f>IF(Frequentation!AE2&gt;0,1,0)</f>
        <v>0</v>
      </c>
      <c r="AF2" s="48" t="str">
        <f>'Poids déchets'!AF2</f>
        <v>_</v>
      </c>
      <c r="AG2" s="6" t="s">
        <v>0</v>
      </c>
      <c r="AH2" s="7">
        <v>4</v>
      </c>
      <c r="AI2" s="33">
        <f>IF(Frequentation!AI2&gt;0,1,0)</f>
        <v>0</v>
      </c>
      <c r="AJ2" s="48" t="str">
        <f>'Poids déchets'!AJ2</f>
        <v>_</v>
      </c>
      <c r="AK2" s="6" t="s">
        <v>1</v>
      </c>
      <c r="AL2" s="7">
        <v>2</v>
      </c>
      <c r="AM2" s="33">
        <f>IF(Frequentation!AM2&gt;0,1,0)</f>
        <v>0</v>
      </c>
      <c r="AN2" s="48" t="str">
        <f>'Poids déchets'!AN2</f>
        <v>_</v>
      </c>
    </row>
    <row r="3" spans="1:40" ht="20.100000000000001" customHeight="1" x14ac:dyDescent="0.25">
      <c r="A3" s="6" t="s">
        <v>1</v>
      </c>
      <c r="B3" s="7">
        <v>3</v>
      </c>
      <c r="C3" s="33">
        <f>IF(Frequentation!C3&gt;0,1,0)</f>
        <v>0</v>
      </c>
      <c r="D3" s="48" t="str">
        <f>'Poids déchets'!D3</f>
        <v>_</v>
      </c>
      <c r="E3" s="6" t="s">
        <v>2</v>
      </c>
      <c r="F3" s="7">
        <v>2</v>
      </c>
      <c r="G3" s="33">
        <f>IF(Frequentation!G3&gt;0,1,0)</f>
        <v>0</v>
      </c>
      <c r="H3" s="48" t="str">
        <f>'Poids déchets'!H3</f>
        <v>_</v>
      </c>
      <c r="I3" s="6" t="s">
        <v>1</v>
      </c>
      <c r="J3" s="7">
        <v>5</v>
      </c>
      <c r="K3" s="33">
        <f>IF(Frequentation!K3&gt;0,1,0)</f>
        <v>0</v>
      </c>
      <c r="L3" s="48" t="str">
        <f>'Poids déchets'!L3</f>
        <v>_</v>
      </c>
      <c r="M3" s="6" t="s">
        <v>1</v>
      </c>
      <c r="N3" s="7">
        <v>3</v>
      </c>
      <c r="O3" s="33">
        <f>IF(Frequentation!O3&gt;0,1,0)</f>
        <v>0</v>
      </c>
      <c r="P3" s="48" t="str">
        <f>'Poids déchets'!P3</f>
        <v>_</v>
      </c>
      <c r="Q3" s="6" t="s">
        <v>1</v>
      </c>
      <c r="R3" s="7">
        <v>7</v>
      </c>
      <c r="S3" s="33">
        <f>IF(Frequentation!S3&gt;0,1,0)</f>
        <v>0</v>
      </c>
      <c r="T3" s="48" t="str">
        <f>'Poids déchets'!T3</f>
        <v>_</v>
      </c>
      <c r="U3" s="6" t="s">
        <v>1</v>
      </c>
      <c r="V3" s="7">
        <v>4</v>
      </c>
      <c r="W3" s="33">
        <f>IF(Frequentation!W3&gt;0,1,0)</f>
        <v>0</v>
      </c>
      <c r="X3" s="48" t="str">
        <f>'Poids déchets'!X3</f>
        <v>_</v>
      </c>
      <c r="Y3" s="6" t="s">
        <v>1</v>
      </c>
      <c r="Z3" s="7">
        <v>10</v>
      </c>
      <c r="AA3" s="33">
        <f>IF(Frequentation!AA3&gt;0,1,0)</f>
        <v>0</v>
      </c>
      <c r="AB3" s="48" t="str">
        <f>'Poids déchets'!AB3</f>
        <v>_</v>
      </c>
      <c r="AC3" s="6" t="s">
        <v>3</v>
      </c>
      <c r="AD3" s="7">
        <v>2</v>
      </c>
      <c r="AE3" s="33">
        <f>IF(Frequentation!AE3&gt;0,1,0)</f>
        <v>0</v>
      </c>
      <c r="AF3" s="48" t="str">
        <f>'Poids déchets'!AF3</f>
        <v>_</v>
      </c>
      <c r="AG3" s="6" t="s">
        <v>1</v>
      </c>
      <c r="AH3" s="7">
        <v>5</v>
      </c>
      <c r="AI3" s="33">
        <f>IF(Frequentation!AI3&gt;0,1,0)</f>
        <v>0</v>
      </c>
      <c r="AJ3" s="48" t="str">
        <f>'Poids déchets'!AJ3</f>
        <v>_</v>
      </c>
      <c r="AK3" s="6" t="s">
        <v>2</v>
      </c>
      <c r="AL3" s="7">
        <v>3</v>
      </c>
      <c r="AM3" s="33">
        <f>IF(Frequentation!AM3&gt;0,1,0)</f>
        <v>0</v>
      </c>
      <c r="AN3" s="48" t="str">
        <f>'Poids déchets'!AN3</f>
        <v>_</v>
      </c>
    </row>
    <row r="4" spans="1:40" ht="20.100000000000001" customHeight="1" x14ac:dyDescent="0.25">
      <c r="A4" s="6" t="s">
        <v>2</v>
      </c>
      <c r="B4" s="7">
        <v>4</v>
      </c>
      <c r="C4" s="33">
        <f>IF(Frequentation!C4&gt;0,1,0)</f>
        <v>0</v>
      </c>
      <c r="D4" s="48" t="str">
        <f>'Poids déchets'!D4</f>
        <v>_</v>
      </c>
      <c r="E4" s="6" t="s">
        <v>3</v>
      </c>
      <c r="F4" s="7">
        <v>3</v>
      </c>
      <c r="G4" s="33">
        <f>IF(Frequentation!G4&gt;0,1,0)</f>
        <v>0</v>
      </c>
      <c r="H4" s="48">
        <f>'Poids déchets'!H4</f>
        <v>0</v>
      </c>
      <c r="I4" s="6" t="s">
        <v>2</v>
      </c>
      <c r="J4" s="7">
        <v>6</v>
      </c>
      <c r="K4" s="33">
        <f>IF(Frequentation!K4&gt;0,1,0)</f>
        <v>0</v>
      </c>
      <c r="L4" s="48" t="str">
        <f>'Poids déchets'!L4</f>
        <v>_</v>
      </c>
      <c r="M4" s="6" t="s">
        <v>2</v>
      </c>
      <c r="N4" s="7">
        <v>4</v>
      </c>
      <c r="O4" s="33">
        <f>IF(Frequentation!O4&gt;0,1,0)</f>
        <v>0</v>
      </c>
      <c r="P4" s="48" t="str">
        <f>'Poids déchets'!P4</f>
        <v>_</v>
      </c>
      <c r="Q4" s="6" t="s">
        <v>2</v>
      </c>
      <c r="R4" s="7">
        <v>8</v>
      </c>
      <c r="S4" s="33">
        <f>IF(Frequentation!S4&gt;0,1,0)</f>
        <v>0</v>
      </c>
      <c r="T4" s="48" t="str">
        <f>'Poids déchets'!T4</f>
        <v>_</v>
      </c>
      <c r="U4" s="6" t="s">
        <v>2</v>
      </c>
      <c r="V4" s="7">
        <v>5</v>
      </c>
      <c r="W4" s="33">
        <f>IF(Frequentation!W4&gt;0,1,0)</f>
        <v>0</v>
      </c>
      <c r="X4" s="48" t="str">
        <f>'Poids déchets'!X4</f>
        <v>_</v>
      </c>
      <c r="Y4" s="6" t="s">
        <v>2</v>
      </c>
      <c r="Z4" s="7">
        <v>11</v>
      </c>
      <c r="AA4" s="33">
        <f>IF(Frequentation!AA4&gt;0,1,0)</f>
        <v>0</v>
      </c>
      <c r="AB4" s="48" t="str">
        <f>'Poids déchets'!AB4</f>
        <v>_</v>
      </c>
      <c r="AC4" s="6" t="s">
        <v>4</v>
      </c>
      <c r="AD4" s="7">
        <v>3</v>
      </c>
      <c r="AE4" s="33">
        <f>IF(Frequentation!AE4&gt;0,1,0)</f>
        <v>0</v>
      </c>
      <c r="AF4" s="48">
        <f>'Poids déchets'!AF4</f>
        <v>0</v>
      </c>
      <c r="AG4" s="6" t="s">
        <v>2</v>
      </c>
      <c r="AH4" s="7">
        <v>6</v>
      </c>
      <c r="AI4" s="33">
        <f>IF(Frequentation!AI4&gt;0,1,0)</f>
        <v>0</v>
      </c>
      <c r="AJ4" s="48" t="str">
        <f>'Poids déchets'!AJ4</f>
        <v>_</v>
      </c>
      <c r="AK4" s="6" t="s">
        <v>3</v>
      </c>
      <c r="AL4" s="7">
        <v>4</v>
      </c>
      <c r="AM4" s="33">
        <f>IF(Frequentation!AM4&gt;0,1,0)</f>
        <v>0</v>
      </c>
      <c r="AN4" s="48" t="str">
        <f>'Poids déchets'!AN4</f>
        <v>_</v>
      </c>
    </row>
    <row r="5" spans="1:40" ht="20.100000000000001" customHeight="1" x14ac:dyDescent="0.25">
      <c r="A5" s="6" t="s">
        <v>3</v>
      </c>
      <c r="B5" s="7">
        <v>5</v>
      </c>
      <c r="C5" s="33">
        <f>IF(Frequentation!C5&gt;0,1,0)</f>
        <v>0</v>
      </c>
      <c r="D5" s="48" t="str">
        <f>'Poids déchets'!D5</f>
        <v>_</v>
      </c>
      <c r="E5" s="6" t="s">
        <v>4</v>
      </c>
      <c r="F5" s="7">
        <v>4</v>
      </c>
      <c r="G5" s="33">
        <f>IF(Frequentation!G5&gt;0,1,0)</f>
        <v>0</v>
      </c>
      <c r="H5" s="48" t="str">
        <f>'Poids déchets'!H5</f>
        <v>_</v>
      </c>
      <c r="I5" s="6" t="s">
        <v>3</v>
      </c>
      <c r="J5" s="7">
        <v>7</v>
      </c>
      <c r="K5" s="33">
        <f>IF(Frequentation!K5&gt;0,1,0)</f>
        <v>0</v>
      </c>
      <c r="L5" s="48" t="str">
        <f>'Poids déchets'!L5</f>
        <v>_</v>
      </c>
      <c r="M5" s="6" t="s">
        <v>3</v>
      </c>
      <c r="N5" s="7">
        <v>5</v>
      </c>
      <c r="O5" s="33">
        <f>IF(Frequentation!O5&gt;0,1,0)</f>
        <v>0</v>
      </c>
      <c r="P5" s="48" t="str">
        <f>'Poids déchets'!P5</f>
        <v>_</v>
      </c>
      <c r="Q5" s="6" t="s">
        <v>3</v>
      </c>
      <c r="R5" s="7">
        <v>9</v>
      </c>
      <c r="S5" s="33">
        <f>IF(Frequentation!S5&gt;0,1,0)</f>
        <v>0</v>
      </c>
      <c r="T5" s="48" t="str">
        <f>'Poids déchets'!T5</f>
        <v>_</v>
      </c>
      <c r="U5" s="6" t="s">
        <v>3</v>
      </c>
      <c r="V5" s="7">
        <v>6</v>
      </c>
      <c r="W5" s="33">
        <f>IF(Frequentation!W5&gt;0,1,0)</f>
        <v>0</v>
      </c>
      <c r="X5" s="48" t="str">
        <f>'Poids déchets'!X5</f>
        <v>_</v>
      </c>
      <c r="Y5" s="6" t="s">
        <v>3</v>
      </c>
      <c r="Z5" s="7">
        <v>12</v>
      </c>
      <c r="AA5" s="33">
        <f>IF(Frequentation!AA5&gt;0,1,0)</f>
        <v>0</v>
      </c>
      <c r="AB5" s="48" t="str">
        <f>'Poids déchets'!AB5</f>
        <v>_</v>
      </c>
      <c r="AC5" s="11"/>
      <c r="AD5" s="12"/>
      <c r="AE5" s="35"/>
      <c r="AF5" s="49" t="str">
        <f>'Poids déchets'!AF5</f>
        <v>_</v>
      </c>
      <c r="AG5" s="6" t="s">
        <v>3</v>
      </c>
      <c r="AH5" s="7">
        <v>7</v>
      </c>
      <c r="AI5" s="33">
        <f>IF(Frequentation!AI5&gt;0,1,0)</f>
        <v>0</v>
      </c>
      <c r="AJ5" s="48" t="str">
        <f>'Poids déchets'!AJ5</f>
        <v>_</v>
      </c>
      <c r="AK5" s="6" t="s">
        <v>4</v>
      </c>
      <c r="AL5" s="7">
        <v>5</v>
      </c>
      <c r="AM5" s="33">
        <f>IF(Frequentation!AM5&gt;0,1,0)</f>
        <v>0</v>
      </c>
      <c r="AN5" s="48" t="str">
        <f>'Poids déchets'!AN5</f>
        <v>_</v>
      </c>
    </row>
    <row r="6" spans="1:40" ht="20.100000000000001" customHeight="1" x14ac:dyDescent="0.25">
      <c r="A6" s="6" t="s">
        <v>4</v>
      </c>
      <c r="B6" s="7">
        <v>6</v>
      </c>
      <c r="C6" s="33">
        <f>IF(Frequentation!C6&gt;0,1,0)</f>
        <v>0</v>
      </c>
      <c r="D6" s="48">
        <f>'Poids déchets'!D6</f>
        <v>0</v>
      </c>
      <c r="E6" s="11"/>
      <c r="F6" s="12"/>
      <c r="G6" s="35"/>
      <c r="H6" s="51"/>
      <c r="I6" s="6" t="s">
        <v>4</v>
      </c>
      <c r="J6" s="7">
        <v>8</v>
      </c>
      <c r="K6" s="33">
        <f>IF(Frequentation!K6&gt;0,1,0)</f>
        <v>0</v>
      </c>
      <c r="L6" s="48" t="str">
        <f>'Poids déchets'!L6</f>
        <v>_</v>
      </c>
      <c r="M6" s="6" t="s">
        <v>4</v>
      </c>
      <c r="N6" s="7">
        <v>6</v>
      </c>
      <c r="O6" s="33">
        <f>IF(Frequentation!O6&gt;0,1,0)</f>
        <v>0</v>
      </c>
      <c r="P6" s="48">
        <f>'Poids déchets'!P6</f>
        <v>0</v>
      </c>
      <c r="Q6" s="6" t="s">
        <v>4</v>
      </c>
      <c r="R6" s="7">
        <v>10</v>
      </c>
      <c r="S6" s="33">
        <f>IF(Frequentation!S6&gt;0,1,0)</f>
        <v>0</v>
      </c>
      <c r="T6" s="48" t="str">
        <f>'Poids déchets'!T6</f>
        <v>_</v>
      </c>
      <c r="U6" s="6" t="s">
        <v>4</v>
      </c>
      <c r="V6" s="7">
        <v>7</v>
      </c>
      <c r="W6" s="33">
        <f>IF(Frequentation!W6&gt;0,1,0)</f>
        <v>0</v>
      </c>
      <c r="X6" s="48" t="str">
        <f>'Poids déchets'!X6</f>
        <v>_</v>
      </c>
      <c r="Y6" s="6" t="s">
        <v>4</v>
      </c>
      <c r="Z6" s="7">
        <v>13</v>
      </c>
      <c r="AA6" s="33">
        <f>IF(Frequentation!AA6&gt;0,1,0)</f>
        <v>0</v>
      </c>
      <c r="AB6" s="48" t="str">
        <f>'Poids déchets'!AB6</f>
        <v>_</v>
      </c>
      <c r="AC6" s="6" t="s">
        <v>0</v>
      </c>
      <c r="AD6" s="7">
        <v>6</v>
      </c>
      <c r="AE6" s="33">
        <f>IF(Frequentation!AE6&gt;0,1,0)</f>
        <v>0</v>
      </c>
      <c r="AF6" s="48" t="str">
        <f>'Poids déchets'!AF6</f>
        <v>_</v>
      </c>
      <c r="AG6" s="6" t="s">
        <v>4</v>
      </c>
      <c r="AH6" s="7">
        <v>8</v>
      </c>
      <c r="AI6" s="33">
        <f>IF(Frequentation!AI6&gt;0,1,0)</f>
        <v>0</v>
      </c>
      <c r="AJ6" s="48" t="str">
        <f>'Poids déchets'!AJ6</f>
        <v>_</v>
      </c>
      <c r="AK6" s="11"/>
      <c r="AL6" s="12"/>
      <c r="AM6" s="35"/>
      <c r="AN6" s="49">
        <f>'Poids déchets'!AN6</f>
        <v>0</v>
      </c>
    </row>
    <row r="7" spans="1:40" ht="20.100000000000001" customHeight="1" x14ac:dyDescent="0.25">
      <c r="A7" s="11"/>
      <c r="B7" s="12"/>
      <c r="C7" s="35"/>
      <c r="D7" s="49"/>
      <c r="E7" s="6" t="s">
        <v>0</v>
      </c>
      <c r="F7" s="7">
        <v>7</v>
      </c>
      <c r="G7" s="33">
        <f>IF(Frequentation!G7&gt;0,1,0)</f>
        <v>0</v>
      </c>
      <c r="H7" s="48" t="str">
        <f>'Poids déchets'!H7</f>
        <v>_</v>
      </c>
      <c r="I7" s="11"/>
      <c r="J7" s="12"/>
      <c r="K7" s="35"/>
      <c r="L7" s="49"/>
      <c r="M7" s="11"/>
      <c r="N7" s="12"/>
      <c r="O7" s="35"/>
      <c r="P7" s="49"/>
      <c r="Q7" s="11"/>
      <c r="R7" s="12"/>
      <c r="S7" s="35"/>
      <c r="T7" s="49"/>
      <c r="U7" s="11"/>
      <c r="V7" s="12"/>
      <c r="W7" s="35"/>
      <c r="X7" s="49">
        <f>'Poids déchets'!X7</f>
        <v>0</v>
      </c>
      <c r="Y7" s="11"/>
      <c r="Z7" s="12"/>
      <c r="AA7" s="35"/>
      <c r="AB7" s="49">
        <f>'Poids déchets'!AB7</f>
        <v>0</v>
      </c>
      <c r="AC7" s="6" t="s">
        <v>1</v>
      </c>
      <c r="AD7" s="7">
        <v>7</v>
      </c>
      <c r="AE7" s="33">
        <f>IF(Frequentation!AE7&gt;0,1,0)</f>
        <v>0</v>
      </c>
      <c r="AF7" s="48" t="str">
        <f>'Poids déchets'!AF7</f>
        <v>_</v>
      </c>
      <c r="AG7" s="11"/>
      <c r="AH7" s="12"/>
      <c r="AI7" s="35"/>
      <c r="AJ7" s="49">
        <f>'Poids déchets'!AJ7</f>
        <v>0</v>
      </c>
      <c r="AK7" s="6" t="s">
        <v>0</v>
      </c>
      <c r="AL7" s="7">
        <v>8</v>
      </c>
      <c r="AM7" s="33">
        <f>IF(Frequentation!AM7&gt;0,1,0)</f>
        <v>0</v>
      </c>
      <c r="AN7" s="48" t="str">
        <f>'Poids déchets'!AN7</f>
        <v>_</v>
      </c>
    </row>
    <row r="8" spans="1:40" ht="20.100000000000001" customHeight="1" x14ac:dyDescent="0.25">
      <c r="A8" s="6" t="s">
        <v>0</v>
      </c>
      <c r="B8" s="7">
        <v>9</v>
      </c>
      <c r="C8" s="33">
        <f>IF(Frequentation!C8&gt;0,1,0)</f>
        <v>0</v>
      </c>
      <c r="D8" s="48" t="str">
        <f>'Poids déchets'!D8</f>
        <v>_</v>
      </c>
      <c r="E8" s="6" t="s">
        <v>1</v>
      </c>
      <c r="F8" s="7">
        <v>8</v>
      </c>
      <c r="G8" s="33">
        <f>IF(Frequentation!G8&gt;0,1,0)</f>
        <v>0</v>
      </c>
      <c r="H8" s="48" t="str">
        <f>'Poids déchets'!H8</f>
        <v>_</v>
      </c>
      <c r="I8" s="6" t="s">
        <v>1</v>
      </c>
      <c r="J8" s="7">
        <v>12</v>
      </c>
      <c r="K8" s="33">
        <f>IF(Frequentation!K8&gt;0,1,0)</f>
        <v>0</v>
      </c>
      <c r="L8" s="48" t="str">
        <f>'Poids déchets'!L8</f>
        <v>_</v>
      </c>
      <c r="M8" s="6" t="s">
        <v>0</v>
      </c>
      <c r="N8" s="7">
        <v>9</v>
      </c>
      <c r="O8" s="33">
        <f>IF(Frequentation!O8&gt;0,1,0)</f>
        <v>0</v>
      </c>
      <c r="P8" s="48" t="str">
        <f>'Poids déchets'!P8</f>
        <v>_</v>
      </c>
      <c r="Q8" s="6" t="s">
        <v>0</v>
      </c>
      <c r="R8" s="7">
        <v>13</v>
      </c>
      <c r="S8" s="33">
        <f>IF(Frequentation!S8&gt;0,1,0)</f>
        <v>0</v>
      </c>
      <c r="T8" s="48" t="str">
        <f>'Poids déchets'!T8</f>
        <v>_</v>
      </c>
      <c r="U8" s="6" t="s">
        <v>0</v>
      </c>
      <c r="V8" s="7">
        <v>10</v>
      </c>
      <c r="W8" s="33">
        <f>IF(Frequentation!W8&gt;0,1,0)</f>
        <v>0</v>
      </c>
      <c r="X8" s="48">
        <f>'Poids déchets'!X8</f>
        <v>0</v>
      </c>
      <c r="Y8" s="6" t="s">
        <v>0</v>
      </c>
      <c r="Z8" s="7">
        <v>16</v>
      </c>
      <c r="AA8" s="33">
        <f>IF(Frequentation!AA8&gt;0,1,0)</f>
        <v>0</v>
      </c>
      <c r="AB8" s="48" t="str">
        <f>'Poids déchets'!AB8</f>
        <v>_</v>
      </c>
      <c r="AC8" s="6" t="s">
        <v>2</v>
      </c>
      <c r="AD8" s="7">
        <v>8</v>
      </c>
      <c r="AE8" s="33">
        <f>IF(Frequentation!AE8&gt;0,1,0)</f>
        <v>0</v>
      </c>
      <c r="AF8" s="48" t="str">
        <f>'Poids déchets'!AF8</f>
        <v>_</v>
      </c>
      <c r="AG8" s="6" t="s">
        <v>0</v>
      </c>
      <c r="AH8" s="7">
        <v>11</v>
      </c>
      <c r="AI8" s="33">
        <f>IF(Frequentation!AI8&gt;0,1,0)</f>
        <v>0</v>
      </c>
      <c r="AJ8" s="48" t="str">
        <f>'Poids déchets'!AJ8</f>
        <v>_</v>
      </c>
      <c r="AK8" s="6" t="s">
        <v>1</v>
      </c>
      <c r="AL8" s="7">
        <v>9</v>
      </c>
      <c r="AM8" s="33">
        <f>IF(Frequentation!AM8&gt;0,1,0)</f>
        <v>0</v>
      </c>
      <c r="AN8" s="48" t="str">
        <f>'Poids déchets'!AN8</f>
        <v>_</v>
      </c>
    </row>
    <row r="9" spans="1:40" ht="20.100000000000001" customHeight="1" x14ac:dyDescent="0.25">
      <c r="A9" s="6" t="s">
        <v>1</v>
      </c>
      <c r="B9" s="7">
        <v>10</v>
      </c>
      <c r="C9" s="33">
        <f>IF(Frequentation!C9&gt;0,1,0)</f>
        <v>0</v>
      </c>
      <c r="D9" s="48" t="str">
        <f>'Poids déchets'!D9</f>
        <v>_</v>
      </c>
      <c r="E9" s="6" t="s">
        <v>2</v>
      </c>
      <c r="F9" s="7">
        <v>9</v>
      </c>
      <c r="G9" s="33">
        <f>IF(Frequentation!G9&gt;0,1,0)</f>
        <v>0</v>
      </c>
      <c r="H9" s="48" t="str">
        <f>'Poids déchets'!H9</f>
        <v>_</v>
      </c>
      <c r="I9" s="6" t="s">
        <v>2</v>
      </c>
      <c r="J9" s="7">
        <v>13</v>
      </c>
      <c r="K9" s="33">
        <f>IF(Frequentation!K9&gt;0,1,0)</f>
        <v>0</v>
      </c>
      <c r="L9" s="48" t="str">
        <f>'Poids déchets'!L9</f>
        <v>_</v>
      </c>
      <c r="M9" s="6" t="s">
        <v>1</v>
      </c>
      <c r="N9" s="7">
        <v>10</v>
      </c>
      <c r="O9" s="33">
        <f>IF(Frequentation!O9&gt;0,1,0)</f>
        <v>0</v>
      </c>
      <c r="P9" s="48" t="str">
        <f>'Poids déchets'!P9</f>
        <v>_</v>
      </c>
      <c r="Q9" s="6" t="s">
        <v>1</v>
      </c>
      <c r="R9" s="7">
        <v>14</v>
      </c>
      <c r="S9" s="33">
        <f>IF(Frequentation!S9&gt;0,1,0)</f>
        <v>0</v>
      </c>
      <c r="T9" s="48" t="str">
        <f>'Poids déchets'!T9</f>
        <v>_</v>
      </c>
      <c r="U9" s="6" t="s">
        <v>1</v>
      </c>
      <c r="V9" s="7">
        <v>11</v>
      </c>
      <c r="W9" s="33">
        <f>IF(Frequentation!W9&gt;0,1,0)</f>
        <v>0</v>
      </c>
      <c r="X9" s="48" t="str">
        <f>'Poids déchets'!X9</f>
        <v>_</v>
      </c>
      <c r="Y9" s="6" t="s">
        <v>1</v>
      </c>
      <c r="Z9" s="7">
        <v>17</v>
      </c>
      <c r="AA9" s="33">
        <f>IF(Frequentation!AA9&gt;0,1,0)</f>
        <v>0</v>
      </c>
      <c r="AB9" s="48" t="str">
        <f>'Poids déchets'!AB9</f>
        <v>_</v>
      </c>
      <c r="AC9" s="6" t="s">
        <v>3</v>
      </c>
      <c r="AD9" s="7">
        <v>9</v>
      </c>
      <c r="AE9" s="33">
        <f>IF(Frequentation!AE9&gt;0,1,0)</f>
        <v>0</v>
      </c>
      <c r="AF9" s="48">
        <f>'Poids déchets'!AF9</f>
        <v>0</v>
      </c>
      <c r="AG9" s="6" t="s">
        <v>1</v>
      </c>
      <c r="AH9" s="7">
        <v>12</v>
      </c>
      <c r="AI9" s="33">
        <f>IF(Frequentation!AI9&gt;0,1,0)</f>
        <v>0</v>
      </c>
      <c r="AJ9" s="48" t="str">
        <f>'Poids déchets'!AJ9</f>
        <v>_</v>
      </c>
      <c r="AK9" s="6" t="s">
        <v>2</v>
      </c>
      <c r="AL9" s="7">
        <v>10</v>
      </c>
      <c r="AM9" s="33">
        <f>IF(Frequentation!AM9&gt;0,1,0)</f>
        <v>0</v>
      </c>
      <c r="AN9" s="48" t="str">
        <f>'Poids déchets'!AN9</f>
        <v>_</v>
      </c>
    </row>
    <row r="10" spans="1:40" ht="20.100000000000001" customHeight="1" x14ac:dyDescent="0.25">
      <c r="A10" s="6" t="s">
        <v>2</v>
      </c>
      <c r="B10" s="7">
        <v>11</v>
      </c>
      <c r="C10" s="33">
        <f>IF(Frequentation!C10&gt;0,1,0)</f>
        <v>0</v>
      </c>
      <c r="D10" s="48" t="str">
        <f>'Poids déchets'!D10</f>
        <v>_</v>
      </c>
      <c r="E10" s="6" t="s">
        <v>3</v>
      </c>
      <c r="F10" s="7">
        <v>10</v>
      </c>
      <c r="G10" s="33">
        <f>IF(Frequentation!G10&gt;0,1,0)</f>
        <v>0</v>
      </c>
      <c r="H10" s="48">
        <f>'Poids déchets'!H10</f>
        <v>0</v>
      </c>
      <c r="I10" s="6" t="s">
        <v>3</v>
      </c>
      <c r="J10" s="7">
        <v>14</v>
      </c>
      <c r="K10" s="33">
        <f>IF(Frequentation!K10&gt;0,1,0)</f>
        <v>0</v>
      </c>
      <c r="L10" s="48" t="str">
        <f>'Poids déchets'!L10</f>
        <v>_</v>
      </c>
      <c r="M10" s="6" t="s">
        <v>2</v>
      </c>
      <c r="N10" s="7">
        <v>11</v>
      </c>
      <c r="O10" s="33">
        <f>IF(Frequentation!O10&gt;0,1,0)</f>
        <v>0</v>
      </c>
      <c r="P10" s="48" t="str">
        <f>'Poids déchets'!P10</f>
        <v>_</v>
      </c>
      <c r="Q10" s="6" t="s">
        <v>2</v>
      </c>
      <c r="R10" s="7">
        <v>15</v>
      </c>
      <c r="S10" s="33">
        <f>IF(Frequentation!S10&gt;0,1,0)</f>
        <v>0</v>
      </c>
      <c r="T10" s="48" t="str">
        <f>'Poids déchets'!T10</f>
        <v>_</v>
      </c>
      <c r="U10" s="6" t="s">
        <v>2</v>
      </c>
      <c r="V10" s="7">
        <v>12</v>
      </c>
      <c r="W10" s="33">
        <f>IF(Frequentation!W10&gt;0,1,0)</f>
        <v>0</v>
      </c>
      <c r="X10" s="48" t="str">
        <f>'Poids déchets'!X10</f>
        <v>_</v>
      </c>
      <c r="Y10" s="6" t="s">
        <v>2</v>
      </c>
      <c r="Z10" s="7">
        <v>18</v>
      </c>
      <c r="AA10" s="33">
        <f>IF(Frequentation!AA10&gt;0,1,0)</f>
        <v>0</v>
      </c>
      <c r="AB10" s="48" t="str">
        <f>'Poids déchets'!AB10</f>
        <v>_</v>
      </c>
      <c r="AC10" s="6" t="s">
        <v>4</v>
      </c>
      <c r="AD10" s="7">
        <v>10</v>
      </c>
      <c r="AE10" s="33">
        <f>IF(Frequentation!AE10&gt;0,1,0)</f>
        <v>0</v>
      </c>
      <c r="AF10" s="48">
        <f>'Poids déchets'!AF10</f>
        <v>0</v>
      </c>
      <c r="AG10" s="6" t="s">
        <v>2</v>
      </c>
      <c r="AH10" s="7">
        <v>13</v>
      </c>
      <c r="AI10" s="33">
        <f>IF(Frequentation!AI10&gt;0,1,0)</f>
        <v>0</v>
      </c>
      <c r="AJ10" s="48" t="str">
        <f>'Poids déchets'!AJ10</f>
        <v>_</v>
      </c>
      <c r="AK10" s="6" t="s">
        <v>3</v>
      </c>
      <c r="AL10" s="7">
        <v>11</v>
      </c>
      <c r="AM10" s="33">
        <f>IF(Frequentation!AM10&gt;0,1,0)</f>
        <v>0</v>
      </c>
      <c r="AN10" s="48" t="str">
        <f>'Poids déchets'!AN10</f>
        <v>_</v>
      </c>
    </row>
    <row r="11" spans="1:40" ht="20.100000000000001" customHeight="1" x14ac:dyDescent="0.25">
      <c r="A11" s="6" t="s">
        <v>3</v>
      </c>
      <c r="B11" s="7">
        <v>12</v>
      </c>
      <c r="C11" s="33">
        <f>IF(Frequentation!C11&gt;0,1,0)</f>
        <v>0</v>
      </c>
      <c r="D11" s="48" t="str">
        <f>'Poids déchets'!D11</f>
        <v>_</v>
      </c>
      <c r="E11" s="6" t="s">
        <v>4</v>
      </c>
      <c r="F11" s="7">
        <v>11</v>
      </c>
      <c r="G11" s="33">
        <f>IF(Frequentation!G11&gt;0,1,0)</f>
        <v>0</v>
      </c>
      <c r="H11" s="48" t="str">
        <f>'Poids déchets'!H11</f>
        <v>_</v>
      </c>
      <c r="I11" s="6" t="s">
        <v>4</v>
      </c>
      <c r="J11" s="7">
        <v>15</v>
      </c>
      <c r="K11" s="33">
        <f>IF(Frequentation!K11&gt;0,1,0)</f>
        <v>0</v>
      </c>
      <c r="L11" s="48" t="str">
        <f>'Poids déchets'!L11</f>
        <v>_</v>
      </c>
      <c r="M11" s="6" t="s">
        <v>3</v>
      </c>
      <c r="N11" s="7">
        <v>12</v>
      </c>
      <c r="O11" s="33">
        <f>IF(Frequentation!O11&gt;0,1,0)</f>
        <v>0</v>
      </c>
      <c r="P11" s="48" t="str">
        <f>'Poids déchets'!P11</f>
        <v>_</v>
      </c>
      <c r="Q11" s="6" t="s">
        <v>3</v>
      </c>
      <c r="R11" s="7">
        <v>16</v>
      </c>
      <c r="S11" s="33">
        <f>IF(Frequentation!S11&gt;0,1,0)</f>
        <v>0</v>
      </c>
      <c r="T11" s="48" t="str">
        <f>'Poids déchets'!T11</f>
        <v>_</v>
      </c>
      <c r="U11" s="6" t="s">
        <v>3</v>
      </c>
      <c r="V11" s="7">
        <v>13</v>
      </c>
      <c r="W11" s="33">
        <f>IF(Frequentation!W11&gt;0,1,0)</f>
        <v>0</v>
      </c>
      <c r="X11" s="48" t="str">
        <f>'Poids déchets'!X11</f>
        <v>_</v>
      </c>
      <c r="Y11" s="6" t="s">
        <v>3</v>
      </c>
      <c r="Z11" s="7">
        <v>19</v>
      </c>
      <c r="AA11" s="33">
        <f>IF(Frequentation!AA11&gt;0,1,0)</f>
        <v>0</v>
      </c>
      <c r="AB11" s="48" t="str">
        <f>'Poids déchets'!AB11</f>
        <v>_</v>
      </c>
      <c r="AC11" s="11"/>
      <c r="AD11" s="12"/>
      <c r="AE11" s="35"/>
      <c r="AF11" s="49" t="str">
        <f>'Poids déchets'!AF11</f>
        <v>_</v>
      </c>
      <c r="AG11" s="6" t="s">
        <v>3</v>
      </c>
      <c r="AH11" s="7">
        <v>14</v>
      </c>
      <c r="AI11" s="33">
        <f>IF(Frequentation!AI11&gt;0,1,0)</f>
        <v>0</v>
      </c>
      <c r="AJ11" s="48" t="str">
        <f>'Poids déchets'!AJ11</f>
        <v>_</v>
      </c>
      <c r="AK11" s="6" t="s">
        <v>4</v>
      </c>
      <c r="AL11" s="7">
        <v>12</v>
      </c>
      <c r="AM11" s="33">
        <f>IF(Frequentation!AM11&gt;0,1,0)</f>
        <v>0</v>
      </c>
      <c r="AN11" s="48" t="str">
        <f>'Poids déchets'!AN11</f>
        <v>_</v>
      </c>
    </row>
    <row r="12" spans="1:40" ht="20.100000000000001" customHeight="1" x14ac:dyDescent="0.25">
      <c r="A12" s="6" t="s">
        <v>4</v>
      </c>
      <c r="B12" s="7">
        <v>13</v>
      </c>
      <c r="C12" s="33">
        <f>IF(Frequentation!C12&gt;0,1,0)</f>
        <v>0</v>
      </c>
      <c r="D12" s="48">
        <f>'Poids déchets'!D12</f>
        <v>0</v>
      </c>
      <c r="E12" s="11"/>
      <c r="F12" s="12"/>
      <c r="G12" s="35"/>
      <c r="H12" s="51"/>
      <c r="I12" s="11"/>
      <c r="J12" s="12"/>
      <c r="K12" s="35"/>
      <c r="L12" s="49"/>
      <c r="M12" s="6" t="s">
        <v>4</v>
      </c>
      <c r="N12" s="7">
        <v>13</v>
      </c>
      <c r="O12" s="33">
        <f>IF(Frequentation!O12&gt;0,1,0)</f>
        <v>0</v>
      </c>
      <c r="P12" s="48">
        <f>'Poids déchets'!P12</f>
        <v>0</v>
      </c>
      <c r="Q12" s="6" t="s">
        <v>4</v>
      </c>
      <c r="R12" s="7">
        <v>17</v>
      </c>
      <c r="S12" s="33">
        <f>IF(Frequentation!S12&gt;0,1,0)</f>
        <v>0</v>
      </c>
      <c r="T12" s="48" t="str">
        <f>'Poids déchets'!T12</f>
        <v>_</v>
      </c>
      <c r="U12" s="6" t="s">
        <v>4</v>
      </c>
      <c r="V12" s="7">
        <v>14</v>
      </c>
      <c r="W12" s="33">
        <f>IF(Frequentation!W12&gt;0,1,0)</f>
        <v>0</v>
      </c>
      <c r="X12" s="48" t="str">
        <f>'Poids déchets'!X12</f>
        <v>_</v>
      </c>
      <c r="Y12" s="6" t="s">
        <v>4</v>
      </c>
      <c r="Z12" s="7">
        <v>20</v>
      </c>
      <c r="AA12" s="33">
        <f>IF(Frequentation!AA12&gt;0,1,0)</f>
        <v>0</v>
      </c>
      <c r="AB12" s="48" t="str">
        <f>'Poids déchets'!AB12</f>
        <v>_</v>
      </c>
      <c r="AC12" s="6" t="s">
        <v>1</v>
      </c>
      <c r="AD12" s="7">
        <v>14</v>
      </c>
      <c r="AE12" s="33">
        <f>IF(Frequentation!AE12&gt;0,1,0)</f>
        <v>0</v>
      </c>
      <c r="AF12" s="48" t="str">
        <f>'Poids déchets'!AF12</f>
        <v>_</v>
      </c>
      <c r="AG12" s="6" t="s">
        <v>4</v>
      </c>
      <c r="AH12" s="7">
        <v>15</v>
      </c>
      <c r="AI12" s="33">
        <f>IF(Frequentation!AI12&gt;0,1,0)</f>
        <v>0</v>
      </c>
      <c r="AJ12" s="48">
        <f>'Poids déchets'!AJ12</f>
        <v>0</v>
      </c>
      <c r="AK12" s="11"/>
      <c r="AL12" s="12"/>
      <c r="AM12" s="35"/>
      <c r="AN12" s="49">
        <f>'Poids déchets'!AN12</f>
        <v>0</v>
      </c>
    </row>
    <row r="13" spans="1:40" ht="20.100000000000001" customHeight="1" x14ac:dyDescent="0.25">
      <c r="A13" s="11"/>
      <c r="B13" s="12"/>
      <c r="C13" s="35"/>
      <c r="D13" s="49"/>
      <c r="E13" s="6" t="s">
        <v>0</v>
      </c>
      <c r="F13" s="7">
        <v>14</v>
      </c>
      <c r="G13" s="33">
        <f>IF(Frequentation!G13&gt;0,1,0)</f>
        <v>0</v>
      </c>
      <c r="H13" s="48" t="str">
        <f>'Poids déchets'!H13</f>
        <v>_</v>
      </c>
      <c r="I13" s="6" t="s">
        <v>0</v>
      </c>
      <c r="J13" s="7">
        <v>18</v>
      </c>
      <c r="K13" s="33">
        <f>IF(Frequentation!K13&gt;0,1,0)</f>
        <v>0</v>
      </c>
      <c r="L13" s="48" t="str">
        <f>'Poids déchets'!L13</f>
        <v>_</v>
      </c>
      <c r="M13" s="11"/>
      <c r="N13" s="12"/>
      <c r="O13" s="35"/>
      <c r="P13" s="49"/>
      <c r="Q13" s="11"/>
      <c r="R13" s="12"/>
      <c r="S13" s="35"/>
      <c r="T13" s="49"/>
      <c r="U13" s="11"/>
      <c r="V13" s="12"/>
      <c r="W13" s="35"/>
      <c r="X13" s="49" t="str">
        <f>'Poids déchets'!X13</f>
        <v>_</v>
      </c>
      <c r="Y13" s="11"/>
      <c r="Z13" s="12"/>
      <c r="AA13" s="35"/>
      <c r="AB13" s="49">
        <f>'Poids déchets'!AB13</f>
        <v>0</v>
      </c>
      <c r="AC13" s="6" t="s">
        <v>2</v>
      </c>
      <c r="AD13" s="7">
        <v>15</v>
      </c>
      <c r="AE13" s="33">
        <f>IF(Frequentation!AE13&gt;0,1,0)</f>
        <v>0</v>
      </c>
      <c r="AF13" s="48" t="str">
        <f>'Poids déchets'!AF13</f>
        <v>_</v>
      </c>
      <c r="AG13" s="11"/>
      <c r="AH13" s="12"/>
      <c r="AI13" s="35"/>
      <c r="AJ13" s="49" t="str">
        <f>'Poids déchets'!AJ13</f>
        <v>_</v>
      </c>
      <c r="AK13" s="6" t="s">
        <v>0</v>
      </c>
      <c r="AL13" s="7">
        <v>15</v>
      </c>
      <c r="AM13" s="33">
        <f>IF(Frequentation!AM13&gt;0,1,0)</f>
        <v>0</v>
      </c>
      <c r="AN13" s="48" t="str">
        <f>'Poids déchets'!AN13</f>
        <v>_</v>
      </c>
    </row>
    <row r="14" spans="1:40" ht="20.100000000000001" customHeight="1" x14ac:dyDescent="0.25">
      <c r="A14" s="6" t="s">
        <v>0</v>
      </c>
      <c r="B14" s="7">
        <v>16</v>
      </c>
      <c r="C14" s="33">
        <f>IF(Frequentation!C14&gt;0,1,0)</f>
        <v>0</v>
      </c>
      <c r="D14" s="48" t="str">
        <f>'Poids déchets'!D14</f>
        <v>_</v>
      </c>
      <c r="E14" s="6" t="s">
        <v>1</v>
      </c>
      <c r="F14" s="7">
        <v>15</v>
      </c>
      <c r="G14" s="33">
        <f>IF(Frequentation!G14&gt;0,1,0)</f>
        <v>0</v>
      </c>
      <c r="H14" s="48" t="str">
        <f>'Poids déchets'!H14</f>
        <v>_</v>
      </c>
      <c r="I14" s="6" t="s">
        <v>1</v>
      </c>
      <c r="J14" s="7">
        <v>19</v>
      </c>
      <c r="K14" s="33">
        <f>IF(Frequentation!K14&gt;0,1,0)</f>
        <v>0</v>
      </c>
      <c r="L14" s="48" t="str">
        <f>'Poids déchets'!L14</f>
        <v>_</v>
      </c>
      <c r="M14" s="6" t="s">
        <v>0</v>
      </c>
      <c r="N14" s="7">
        <v>16</v>
      </c>
      <c r="O14" s="33">
        <f>IF(Frequentation!O14&gt;0,1,0)</f>
        <v>0</v>
      </c>
      <c r="P14" s="48" t="str">
        <f>'Poids déchets'!P14</f>
        <v>_</v>
      </c>
      <c r="Q14" s="6" t="s">
        <v>0</v>
      </c>
      <c r="R14" s="7">
        <v>20</v>
      </c>
      <c r="S14" s="33">
        <f>IF(Frequentation!S14&gt;0,1,0)</f>
        <v>0</v>
      </c>
      <c r="T14" s="48" t="str">
        <f>'Poids déchets'!T14</f>
        <v>_</v>
      </c>
      <c r="U14" s="6" t="s">
        <v>0</v>
      </c>
      <c r="V14" s="7">
        <v>17</v>
      </c>
      <c r="W14" s="33">
        <f>IF(Frequentation!W14&gt;0,1,0)</f>
        <v>0</v>
      </c>
      <c r="X14" s="48">
        <f>'Poids déchets'!X14</f>
        <v>0</v>
      </c>
      <c r="Y14" s="6" t="s">
        <v>0</v>
      </c>
      <c r="Z14" s="7">
        <v>23</v>
      </c>
      <c r="AA14" s="33">
        <f>IF(Frequentation!AA14&gt;0,1,0)</f>
        <v>0</v>
      </c>
      <c r="AB14" s="48" t="str">
        <f>'Poids déchets'!AB14</f>
        <v>_</v>
      </c>
      <c r="AC14" s="6" t="s">
        <v>3</v>
      </c>
      <c r="AD14" s="7">
        <v>16</v>
      </c>
      <c r="AE14" s="33">
        <f>IF(Frequentation!AE14&gt;0,1,0)</f>
        <v>0</v>
      </c>
      <c r="AF14" s="48" t="str">
        <f>'Poids déchets'!AF14</f>
        <v>_</v>
      </c>
      <c r="AG14" s="6" t="s">
        <v>0</v>
      </c>
      <c r="AH14" s="7">
        <v>18</v>
      </c>
      <c r="AI14" s="33">
        <f>IF(Frequentation!AI14&gt;0,1,0)</f>
        <v>0</v>
      </c>
      <c r="AJ14" s="48" t="str">
        <f>'Poids déchets'!AJ14</f>
        <v>_</v>
      </c>
      <c r="AK14" s="6" t="s">
        <v>1</v>
      </c>
      <c r="AL14" s="7">
        <v>16</v>
      </c>
      <c r="AM14" s="33">
        <f>IF(Frequentation!AM14&gt;0,1,0)</f>
        <v>0</v>
      </c>
      <c r="AN14" s="48" t="str">
        <f>'Poids déchets'!AN14</f>
        <v>_</v>
      </c>
    </row>
    <row r="15" spans="1:40" ht="20.100000000000001" customHeight="1" thickBot="1" x14ac:dyDescent="0.3">
      <c r="A15" s="6" t="s">
        <v>1</v>
      </c>
      <c r="B15" s="7">
        <v>17</v>
      </c>
      <c r="C15" s="33">
        <f>IF(Frequentation!C15&gt;0,1,0)</f>
        <v>0</v>
      </c>
      <c r="D15" s="48" t="str">
        <f>'Poids déchets'!D15</f>
        <v>_</v>
      </c>
      <c r="E15" s="6" t="s">
        <v>2</v>
      </c>
      <c r="F15" s="7">
        <v>16</v>
      </c>
      <c r="G15" s="33">
        <f>IF(Frequentation!G15&gt;0,1,0)</f>
        <v>0</v>
      </c>
      <c r="H15" s="48" t="str">
        <f>'Poids déchets'!H15</f>
        <v>_</v>
      </c>
      <c r="I15" s="6" t="s">
        <v>2</v>
      </c>
      <c r="J15" s="7">
        <v>20</v>
      </c>
      <c r="K15" s="33">
        <f>IF(Frequentation!K15&gt;0,1,0)</f>
        <v>0</v>
      </c>
      <c r="L15" s="48" t="str">
        <f>'Poids déchets'!L15</f>
        <v>_</v>
      </c>
      <c r="M15" s="6" t="s">
        <v>1</v>
      </c>
      <c r="N15" s="7">
        <v>17</v>
      </c>
      <c r="O15" s="33">
        <f>IF(Frequentation!O15&gt;0,1,0)</f>
        <v>0</v>
      </c>
      <c r="P15" s="48" t="str">
        <f>'Poids déchets'!P15</f>
        <v>_</v>
      </c>
      <c r="Q15" s="6" t="s">
        <v>1</v>
      </c>
      <c r="R15" s="7">
        <v>21</v>
      </c>
      <c r="S15" s="33">
        <f>IF(Frequentation!S15&gt;0,1,0)</f>
        <v>0</v>
      </c>
      <c r="T15" s="48" t="str">
        <f>'Poids déchets'!T15</f>
        <v>_</v>
      </c>
      <c r="U15" s="6" t="s">
        <v>1</v>
      </c>
      <c r="V15" s="7">
        <v>18</v>
      </c>
      <c r="W15" s="33">
        <f>IF(Frequentation!W15&gt;0,1,0)</f>
        <v>0</v>
      </c>
      <c r="X15" s="48">
        <f>'Poids déchets'!X15</f>
        <v>0</v>
      </c>
      <c r="Y15" s="6" t="s">
        <v>1</v>
      </c>
      <c r="Z15" s="7">
        <v>24</v>
      </c>
      <c r="AA15" s="33">
        <f>IF(Frequentation!AA15&gt;0,1,0)</f>
        <v>0</v>
      </c>
      <c r="AB15" s="48" t="str">
        <f>'Poids déchets'!AB15</f>
        <v>_</v>
      </c>
      <c r="AC15" s="6" t="s">
        <v>4</v>
      </c>
      <c r="AD15" s="7">
        <v>17</v>
      </c>
      <c r="AE15" s="33">
        <f>IF(Frequentation!AE15&gt;0,1,0)</f>
        <v>0</v>
      </c>
      <c r="AF15" s="53" t="str">
        <f>'Poids déchets'!AF15</f>
        <v>_</v>
      </c>
      <c r="AG15" s="6" t="s">
        <v>1</v>
      </c>
      <c r="AH15" s="7">
        <v>19</v>
      </c>
      <c r="AI15" s="33">
        <f>IF(Frequentation!AI15&gt;0,1,0)</f>
        <v>0</v>
      </c>
      <c r="AJ15" s="48" t="str">
        <f>'Poids déchets'!AJ15</f>
        <v>_</v>
      </c>
      <c r="AK15" s="6" t="s">
        <v>2</v>
      </c>
      <c r="AL15" s="7">
        <v>17</v>
      </c>
      <c r="AM15" s="33">
        <f>IF(Frequentation!AM15&gt;0,1,0)</f>
        <v>0</v>
      </c>
      <c r="AN15" s="48" t="str">
        <f>'Poids déchets'!AN15</f>
        <v>_</v>
      </c>
    </row>
    <row r="16" spans="1:40" ht="20.100000000000001" customHeight="1" thickTop="1" x14ac:dyDescent="0.25">
      <c r="A16" s="6" t="s">
        <v>2</v>
      </c>
      <c r="B16" s="7">
        <v>18</v>
      </c>
      <c r="C16" s="33">
        <f>IF(Frequentation!C16&gt;0,1,0)</f>
        <v>0</v>
      </c>
      <c r="D16" s="48" t="str">
        <f>'Poids déchets'!D16</f>
        <v>_</v>
      </c>
      <c r="E16" s="6" t="s">
        <v>3</v>
      </c>
      <c r="F16" s="7">
        <v>17</v>
      </c>
      <c r="G16" s="33">
        <f>IF(Frequentation!G16&gt;0,1,0)</f>
        <v>0</v>
      </c>
      <c r="H16" s="48">
        <f>'Poids déchets'!H16</f>
        <v>0</v>
      </c>
      <c r="I16" s="6" t="s">
        <v>3</v>
      </c>
      <c r="J16" s="7">
        <v>21</v>
      </c>
      <c r="K16" s="33">
        <f>IF(Frequentation!K16&gt;0,1,0)</f>
        <v>0</v>
      </c>
      <c r="L16" s="48" t="str">
        <f>'Poids déchets'!L16</f>
        <v>_</v>
      </c>
      <c r="M16" s="6" t="s">
        <v>2</v>
      </c>
      <c r="N16" s="7">
        <v>18</v>
      </c>
      <c r="O16" s="33">
        <f>IF(Frequentation!O16&gt;0,1,0)</f>
        <v>0</v>
      </c>
      <c r="P16" s="48" t="str">
        <f>'Poids déchets'!P16</f>
        <v>_</v>
      </c>
      <c r="Q16" s="6" t="s">
        <v>2</v>
      </c>
      <c r="R16" s="7">
        <v>22</v>
      </c>
      <c r="S16" s="33">
        <f>IF(Frequentation!S16&gt;0,1,0)</f>
        <v>0</v>
      </c>
      <c r="T16" s="48" t="str">
        <f>'Poids déchets'!T16</f>
        <v>_</v>
      </c>
      <c r="U16" s="6" t="s">
        <v>2</v>
      </c>
      <c r="V16" s="7">
        <v>19</v>
      </c>
      <c r="W16" s="33">
        <f>IF(Frequentation!W16&gt;0,1,0)</f>
        <v>0</v>
      </c>
      <c r="X16" s="48">
        <f>'Poids déchets'!X16</f>
        <v>0</v>
      </c>
      <c r="Y16" s="6" t="s">
        <v>2</v>
      </c>
      <c r="Z16" s="7">
        <v>25</v>
      </c>
      <c r="AA16" s="33">
        <f>IF(Frequentation!AA16&gt;0,1,0)</f>
        <v>0</v>
      </c>
      <c r="AB16" s="48" t="str">
        <f>'Poids déchets'!AB16</f>
        <v>_</v>
      </c>
      <c r="AC16" s="1"/>
      <c r="AD16" s="2"/>
      <c r="AE16" s="2"/>
      <c r="AF16" s="10"/>
      <c r="AG16" s="6" t="s">
        <v>2</v>
      </c>
      <c r="AH16" s="7">
        <v>20</v>
      </c>
      <c r="AI16" s="33">
        <f>IF(Frequentation!AI16&gt;0,1,0)</f>
        <v>0</v>
      </c>
      <c r="AJ16" s="48" t="str">
        <f>'Poids déchets'!AJ16</f>
        <v>_</v>
      </c>
      <c r="AK16" s="6" t="s">
        <v>3</v>
      </c>
      <c r="AL16" s="7">
        <v>18</v>
      </c>
      <c r="AM16" s="33">
        <f>IF(Frequentation!AM16&gt;0,1,0)</f>
        <v>0</v>
      </c>
      <c r="AN16" s="48" t="str">
        <f>'Poids déchets'!AN16</f>
        <v>_</v>
      </c>
    </row>
    <row r="17" spans="1:40" ht="20.100000000000001" customHeight="1" thickBot="1" x14ac:dyDescent="0.3">
      <c r="A17" s="6" t="s">
        <v>3</v>
      </c>
      <c r="B17" s="7">
        <v>19</v>
      </c>
      <c r="C17" s="33">
        <f>IF(Frequentation!C17&gt;0,1,0)</f>
        <v>0</v>
      </c>
      <c r="D17" s="48" t="str">
        <f>'Poids déchets'!D17</f>
        <v>_</v>
      </c>
      <c r="E17" s="6" t="s">
        <v>4</v>
      </c>
      <c r="F17" s="7">
        <v>18</v>
      </c>
      <c r="G17" s="33">
        <f>IF(Frequentation!G17&gt;0,1,0)</f>
        <v>0</v>
      </c>
      <c r="H17" s="48">
        <f>'Poids déchets'!H17</f>
        <v>0</v>
      </c>
      <c r="I17" s="6" t="s">
        <v>4</v>
      </c>
      <c r="J17" s="7">
        <v>22</v>
      </c>
      <c r="K17" s="33">
        <f>IF(Frequentation!K17&gt;0,1,0)</f>
        <v>0</v>
      </c>
      <c r="L17" s="48" t="str">
        <f>'Poids déchets'!L17</f>
        <v>_</v>
      </c>
      <c r="M17" s="6" t="s">
        <v>3</v>
      </c>
      <c r="N17" s="7">
        <v>19</v>
      </c>
      <c r="O17" s="33">
        <f>IF(Frequentation!O17&gt;0,1,0)</f>
        <v>0</v>
      </c>
      <c r="P17" s="48" t="str">
        <f>'Poids déchets'!P17</f>
        <v>_</v>
      </c>
      <c r="Q17" s="6" t="s">
        <v>3</v>
      </c>
      <c r="R17" s="7">
        <v>23</v>
      </c>
      <c r="S17" s="33">
        <f>IF(Frequentation!S17&gt;0,1,0)</f>
        <v>0</v>
      </c>
      <c r="T17" s="48" t="str">
        <f>'Poids déchets'!T17</f>
        <v>_</v>
      </c>
      <c r="U17" s="6" t="s">
        <v>3</v>
      </c>
      <c r="V17" s="7">
        <v>20</v>
      </c>
      <c r="W17" s="33">
        <f>IF(Frequentation!W17&gt;0,1,0)</f>
        <v>0</v>
      </c>
      <c r="X17" s="48">
        <f>'Poids déchets'!X17</f>
        <v>0</v>
      </c>
      <c r="Y17" s="6" t="s">
        <v>3</v>
      </c>
      <c r="Z17" s="7">
        <v>26</v>
      </c>
      <c r="AA17" s="33">
        <f>IF(Frequentation!AA17&gt;0,1,0)</f>
        <v>0</v>
      </c>
      <c r="AB17" s="48" t="str">
        <f>'Poids déchets'!AB17</f>
        <v>_</v>
      </c>
      <c r="AC17" s="3"/>
      <c r="AD17" s="4"/>
      <c r="AE17" s="4"/>
      <c r="AF17" s="5"/>
      <c r="AG17" s="6" t="s">
        <v>4</v>
      </c>
      <c r="AH17" s="7">
        <v>22</v>
      </c>
      <c r="AI17" s="33">
        <f>IF(Frequentation!AI17&gt;0,1,0)</f>
        <v>0</v>
      </c>
      <c r="AJ17" s="48" t="str">
        <f>'Poids déchets'!AJ17</f>
        <v>_</v>
      </c>
      <c r="AK17" s="6" t="s">
        <v>4</v>
      </c>
      <c r="AL17" s="7">
        <v>19</v>
      </c>
      <c r="AM17" s="33">
        <f>IF(Frequentation!AM17&gt;0,1,0)</f>
        <v>0</v>
      </c>
      <c r="AN17" s="48" t="str">
        <f>'Poids déchets'!AN17</f>
        <v>_</v>
      </c>
    </row>
    <row r="18" spans="1:40" ht="20.100000000000001" customHeight="1" thickTop="1" thickBot="1" x14ac:dyDescent="0.3">
      <c r="A18" s="6" t="s">
        <v>4</v>
      </c>
      <c r="B18" s="7">
        <v>20</v>
      </c>
      <c r="C18" s="33">
        <f>IF(Frequentation!C18&gt;0,1,0)</f>
        <v>0</v>
      </c>
      <c r="D18" s="48">
        <f>'Poids déchets'!D18</f>
        <v>0</v>
      </c>
      <c r="E18" s="1"/>
      <c r="F18" s="2"/>
      <c r="G18" s="2"/>
      <c r="H18" s="10"/>
      <c r="I18" s="11"/>
      <c r="J18" s="12"/>
      <c r="K18" s="35"/>
      <c r="L18" s="49"/>
      <c r="M18" s="8" t="s">
        <v>4</v>
      </c>
      <c r="N18" s="9">
        <v>20</v>
      </c>
      <c r="O18" s="37">
        <f>IF(Frequentation!O18&gt;0,1,0)</f>
        <v>0</v>
      </c>
      <c r="P18" s="52">
        <f>'Poids déchets'!P18</f>
        <v>0</v>
      </c>
      <c r="Q18" s="6" t="s">
        <v>4</v>
      </c>
      <c r="R18" s="7">
        <v>24</v>
      </c>
      <c r="S18" s="33">
        <f>IF(Frequentation!S18&gt;0,1,0)</f>
        <v>0</v>
      </c>
      <c r="T18" s="53" t="str">
        <f>'Poids déchets'!T18</f>
        <v>_</v>
      </c>
      <c r="U18" s="8" t="s">
        <v>4</v>
      </c>
      <c r="V18" s="9">
        <v>21</v>
      </c>
      <c r="W18" s="37">
        <f>IF(Frequentation!W18&gt;0,1,0)</f>
        <v>0</v>
      </c>
      <c r="X18" s="52">
        <f>'Poids déchets'!X18</f>
        <v>0</v>
      </c>
      <c r="Y18" s="6" t="s">
        <v>4</v>
      </c>
      <c r="Z18" s="7">
        <v>27</v>
      </c>
      <c r="AA18" s="33">
        <f>IF(Frequentation!AA18&gt;0,1,0)</f>
        <v>0</v>
      </c>
      <c r="AB18" s="53" t="str">
        <f>'Poids déchets'!AB18</f>
        <v>_</v>
      </c>
      <c r="AG18" s="11"/>
      <c r="AH18" s="12"/>
      <c r="AI18" s="35"/>
      <c r="AJ18" s="49">
        <f>'Poids déchets'!AJ18</f>
        <v>0</v>
      </c>
      <c r="AK18" s="11"/>
      <c r="AL18" s="12"/>
      <c r="AM18" s="35"/>
      <c r="AN18" s="49">
        <f>'Poids déchets'!AN18</f>
        <v>0</v>
      </c>
    </row>
    <row r="19" spans="1:40" ht="20.100000000000001" customHeight="1" thickTop="1" x14ac:dyDescent="0.25">
      <c r="A19" s="11"/>
      <c r="B19" s="12"/>
      <c r="C19" s="35"/>
      <c r="D19" s="49"/>
      <c r="I19" s="6" t="s">
        <v>0</v>
      </c>
      <c r="J19" s="7">
        <v>25</v>
      </c>
      <c r="K19" s="33">
        <f>IF(Frequentation!K19&gt;0,1,0)</f>
        <v>0</v>
      </c>
      <c r="L19" s="48" t="str">
        <f>'Poids déchets'!L19</f>
        <v>_</v>
      </c>
      <c r="Q19" s="16"/>
      <c r="R19" s="17"/>
      <c r="S19" s="35"/>
      <c r="T19" s="54"/>
      <c r="Y19" s="16"/>
      <c r="Z19" s="17"/>
      <c r="AA19" s="39"/>
      <c r="AB19" s="54">
        <f>'Poids déchets'!AB19</f>
        <v>0</v>
      </c>
      <c r="AG19" s="6" t="s">
        <v>0</v>
      </c>
      <c r="AH19" s="7">
        <v>25</v>
      </c>
      <c r="AI19" s="33">
        <f>IF(Frequentation!AI19&gt;0,1,0)</f>
        <v>0</v>
      </c>
      <c r="AJ19" s="48" t="str">
        <f>'Poids déchets'!AJ19</f>
        <v>_</v>
      </c>
      <c r="AK19" s="6" t="s">
        <v>0</v>
      </c>
      <c r="AL19" s="7">
        <v>22</v>
      </c>
      <c r="AM19" s="33">
        <f>IF(Frequentation!AM19&gt;0,1,0)</f>
        <v>0</v>
      </c>
      <c r="AN19" s="48" t="str">
        <f>'Poids déchets'!AN19</f>
        <v>_</v>
      </c>
    </row>
    <row r="20" spans="1:40" ht="20.100000000000001" customHeight="1" x14ac:dyDescent="0.25">
      <c r="A20" s="6" t="s">
        <v>0</v>
      </c>
      <c r="B20" s="7">
        <v>23</v>
      </c>
      <c r="C20" s="33">
        <f>IF(Frequentation!C20&gt;0,1,0)</f>
        <v>0</v>
      </c>
      <c r="D20" s="48" t="str">
        <f>'Poids déchets'!D20</f>
        <v>_</v>
      </c>
      <c r="I20" s="6" t="s">
        <v>1</v>
      </c>
      <c r="J20" s="7">
        <v>26</v>
      </c>
      <c r="K20" s="33">
        <f>IF(Frequentation!K20&gt;0,1,0)</f>
        <v>0</v>
      </c>
      <c r="L20" s="48" t="str">
        <f>'Poids déchets'!L20</f>
        <v>_</v>
      </c>
      <c r="Q20" s="6" t="s">
        <v>0</v>
      </c>
      <c r="R20" s="7">
        <v>27</v>
      </c>
      <c r="S20" s="33">
        <f>IF(Frequentation!S20&gt;0,1,0)</f>
        <v>0</v>
      </c>
      <c r="T20" s="48" t="str">
        <f>'Poids déchets'!T20</f>
        <v>_</v>
      </c>
      <c r="Y20" s="6" t="s">
        <v>0</v>
      </c>
      <c r="Z20" s="7">
        <v>30</v>
      </c>
      <c r="AA20" s="33">
        <f>IF(Frequentation!AA20&gt;0,1,0)</f>
        <v>0</v>
      </c>
      <c r="AB20" s="48" t="str">
        <f>'Poids déchets'!AB20</f>
        <v>_</v>
      </c>
      <c r="AG20" s="6" t="s">
        <v>1</v>
      </c>
      <c r="AH20" s="7">
        <v>26</v>
      </c>
      <c r="AI20" s="33">
        <f>IF(Frequentation!AI20&gt;0,1,0)</f>
        <v>0</v>
      </c>
      <c r="AJ20" s="48" t="str">
        <f>'Poids déchets'!AJ20</f>
        <v>_</v>
      </c>
      <c r="AK20" s="6" t="s">
        <v>1</v>
      </c>
      <c r="AL20" s="7">
        <v>23</v>
      </c>
      <c r="AM20" s="33">
        <f>IF(Frequentation!AM20&gt;0,1,0)</f>
        <v>0</v>
      </c>
      <c r="AN20" s="48" t="str">
        <f>'Poids déchets'!AN20</f>
        <v>_</v>
      </c>
    </row>
    <row r="21" spans="1:40" ht="20.100000000000001" customHeight="1" thickBot="1" x14ac:dyDescent="0.3">
      <c r="A21" s="6" t="s">
        <v>1</v>
      </c>
      <c r="B21" s="7">
        <v>24</v>
      </c>
      <c r="C21" s="33">
        <f>IF(Frequentation!C21&gt;0,1,0)</f>
        <v>0</v>
      </c>
      <c r="D21" s="48" t="str">
        <f>'Poids déchets'!D21</f>
        <v>_</v>
      </c>
      <c r="I21" s="6" t="s">
        <v>2</v>
      </c>
      <c r="J21" s="7">
        <v>27</v>
      </c>
      <c r="K21" s="33">
        <f>IF(Frequentation!K21&gt;0,1,0)</f>
        <v>0</v>
      </c>
      <c r="L21" s="48" t="str">
        <f>'Poids déchets'!L21</f>
        <v>_</v>
      </c>
      <c r="Q21" s="6" t="s">
        <v>1</v>
      </c>
      <c r="R21" s="7">
        <v>28</v>
      </c>
      <c r="S21" s="33">
        <f>IF(Frequentation!S21&gt;0,1,0)</f>
        <v>0</v>
      </c>
      <c r="T21" s="48" t="str">
        <f>'Poids déchets'!T21</f>
        <v>_</v>
      </c>
      <c r="Y21" s="8" t="s">
        <v>1</v>
      </c>
      <c r="Z21" s="9">
        <v>31</v>
      </c>
      <c r="AA21" s="37">
        <f>IF(Frequentation!AA21&gt;0,1,0)</f>
        <v>0</v>
      </c>
      <c r="AB21" s="50" t="str">
        <f>'Poids déchets'!AB21</f>
        <v>_</v>
      </c>
      <c r="AG21" s="6" t="s">
        <v>2</v>
      </c>
      <c r="AH21" s="7">
        <v>27</v>
      </c>
      <c r="AI21" s="33">
        <f>IF(Frequentation!AI21&gt;0,1,0)</f>
        <v>0</v>
      </c>
      <c r="AJ21" s="48" t="str">
        <f>'Poids déchets'!AJ21</f>
        <v>_</v>
      </c>
      <c r="AK21" s="6" t="s">
        <v>2</v>
      </c>
      <c r="AL21" s="7">
        <v>24</v>
      </c>
      <c r="AM21" s="33">
        <f>IF(Frequentation!AM21&gt;0,1,0)</f>
        <v>0</v>
      </c>
      <c r="AN21" s="48" t="str">
        <f>'Poids déchets'!AN21</f>
        <v>_</v>
      </c>
    </row>
    <row r="22" spans="1:40" ht="20.100000000000001" customHeight="1" thickTop="1" x14ac:dyDescent="0.25">
      <c r="A22" s="6" t="s">
        <v>2</v>
      </c>
      <c r="B22" s="7">
        <v>25</v>
      </c>
      <c r="C22" s="33">
        <f>IF(Frequentation!C22&gt;0,1,0)</f>
        <v>0</v>
      </c>
      <c r="D22" s="48" t="str">
        <f>'Poids déchets'!D22</f>
        <v>_</v>
      </c>
      <c r="I22" s="6" t="s">
        <v>3</v>
      </c>
      <c r="J22" s="7">
        <v>28</v>
      </c>
      <c r="K22" s="33">
        <f>IF(Frequentation!K22&gt;0,1,0)</f>
        <v>0</v>
      </c>
      <c r="L22" s="48" t="str">
        <f>'Poids déchets'!L22</f>
        <v>_</v>
      </c>
      <c r="Q22" s="6" t="s">
        <v>2</v>
      </c>
      <c r="R22" s="7">
        <v>29</v>
      </c>
      <c r="S22" s="33">
        <f>IF(Frequentation!S22&gt;0,1,0)</f>
        <v>0</v>
      </c>
      <c r="T22" s="48" t="str">
        <f>'Poids déchets'!T22</f>
        <v>_</v>
      </c>
      <c r="AG22" s="6" t="s">
        <v>3</v>
      </c>
      <c r="AH22" s="7">
        <v>28</v>
      </c>
      <c r="AI22" s="33">
        <f>IF(Frequentation!AI22&gt;0,1,0)</f>
        <v>0</v>
      </c>
      <c r="AJ22" s="48" t="str">
        <f>'Poids déchets'!AJ22</f>
        <v>_</v>
      </c>
      <c r="AK22" s="6" t="s">
        <v>3</v>
      </c>
      <c r="AL22" s="7">
        <v>25</v>
      </c>
      <c r="AM22" s="33">
        <f>IF(Frequentation!AM22&gt;0,1,0)</f>
        <v>0</v>
      </c>
      <c r="AN22" s="48" t="str">
        <f>'Poids déchets'!AN22</f>
        <v>_</v>
      </c>
    </row>
    <row r="23" spans="1:40" ht="20.100000000000001" customHeight="1" thickBot="1" x14ac:dyDescent="0.3">
      <c r="A23" s="6" t="s">
        <v>3</v>
      </c>
      <c r="B23" s="7">
        <v>26</v>
      </c>
      <c r="C23" s="33">
        <f>IF(Frequentation!C23&gt;0,1,0)</f>
        <v>0</v>
      </c>
      <c r="D23" s="48" t="str">
        <f>'Poids déchets'!D23</f>
        <v>_</v>
      </c>
      <c r="I23" s="8" t="s">
        <v>4</v>
      </c>
      <c r="J23" s="9">
        <v>29</v>
      </c>
      <c r="K23" s="37">
        <f>IF(Frequentation!K23&gt;0,1,0)</f>
        <v>0</v>
      </c>
      <c r="L23" s="52" t="str">
        <f>'Poids déchets'!L23</f>
        <v>_</v>
      </c>
      <c r="Q23" s="6" t="s">
        <v>3</v>
      </c>
      <c r="R23" s="7">
        <v>30</v>
      </c>
      <c r="S23" s="33">
        <f>IF(Frequentation!S23&gt;0,1,0)</f>
        <v>0</v>
      </c>
      <c r="T23" s="48" t="str">
        <f>'Poids déchets'!T23</f>
        <v>_</v>
      </c>
      <c r="AG23" s="8" t="s">
        <v>4</v>
      </c>
      <c r="AH23" s="9">
        <v>29</v>
      </c>
      <c r="AI23" s="37">
        <f>IF(Frequentation!AI23&gt;0,1,0)</f>
        <v>0</v>
      </c>
      <c r="AJ23" s="52" t="str">
        <f>'Poids déchets'!AJ23</f>
        <v>_</v>
      </c>
      <c r="AK23" s="6" t="s">
        <v>4</v>
      </c>
      <c r="AL23" s="7">
        <v>26</v>
      </c>
      <c r="AM23" s="33">
        <f>IF(Frequentation!AM23&gt;0,1,0)</f>
        <v>0</v>
      </c>
      <c r="AN23" s="48" t="str">
        <f>'Poids déchets'!AN23</f>
        <v>_</v>
      </c>
    </row>
    <row r="24" spans="1:40" ht="20.100000000000001" customHeight="1" thickTop="1" thickBot="1" x14ac:dyDescent="0.3">
      <c r="A24" s="6" t="s">
        <v>4</v>
      </c>
      <c r="B24" s="7">
        <v>27</v>
      </c>
      <c r="C24" s="33">
        <f>IF(Frequentation!C24&gt;0,1,0)</f>
        <v>0</v>
      </c>
      <c r="D24" s="48">
        <f>'Poids déchets'!D24</f>
        <v>0</v>
      </c>
      <c r="Q24" s="8" t="s">
        <v>4</v>
      </c>
      <c r="R24" s="9">
        <v>31</v>
      </c>
      <c r="S24" s="37">
        <f>IF(Frequentation!S24&gt;0,1,0)</f>
        <v>0</v>
      </c>
      <c r="T24" s="52" t="str">
        <f>'Poids déchets'!T24</f>
        <v>_</v>
      </c>
      <c r="AK24" s="11"/>
      <c r="AL24" s="12"/>
      <c r="AM24" s="35"/>
      <c r="AN24" s="49">
        <f>'Poids déchets'!AN24</f>
        <v>0</v>
      </c>
    </row>
    <row r="25" spans="1:40" ht="20.100000000000001" customHeight="1" thickTop="1" x14ac:dyDescent="0.25">
      <c r="A25" s="11"/>
      <c r="B25" s="12"/>
      <c r="C25" s="35"/>
      <c r="D25" s="49"/>
      <c r="AK25" s="6" t="s">
        <v>0</v>
      </c>
      <c r="AL25" s="7">
        <v>29</v>
      </c>
      <c r="AM25" s="33">
        <f>IF(Frequentation!AM25&gt;0,1,0)</f>
        <v>0</v>
      </c>
      <c r="AN25" s="48" t="str">
        <f>'Poids déchets'!AN25</f>
        <v>_</v>
      </c>
    </row>
    <row r="26" spans="1:40" ht="20.100000000000001" customHeight="1" thickBot="1" x14ac:dyDescent="0.3">
      <c r="A26" s="8" t="s">
        <v>0</v>
      </c>
      <c r="B26" s="9">
        <v>30</v>
      </c>
      <c r="C26" s="37">
        <f>IF(Frequentation!C26&gt;0,1,0)</f>
        <v>0</v>
      </c>
      <c r="D26" s="50" t="str">
        <f>'Poids déchets'!D26</f>
        <v>_</v>
      </c>
      <c r="AK26" s="8" t="s">
        <v>1</v>
      </c>
      <c r="AL26" s="9">
        <v>30</v>
      </c>
      <c r="AM26" s="37">
        <f>IF(Frequentation!AM26&gt;0,1,0)</f>
        <v>0</v>
      </c>
      <c r="AN26" s="50" t="str">
        <f>'Poids déchets'!AN26</f>
        <v>_</v>
      </c>
    </row>
    <row r="27" spans="1:40" s="30" customFormat="1" ht="12" hidden="1" customHeight="1" x14ac:dyDescent="0.2">
      <c r="A27" s="26" t="s">
        <v>42</v>
      </c>
      <c r="B27" s="27"/>
      <c r="C27" s="28"/>
      <c r="D27" s="29">
        <f>SUM(D28+D29)</f>
        <v>0</v>
      </c>
      <c r="E27" s="26" t="s">
        <v>42</v>
      </c>
      <c r="F27" s="27"/>
      <c r="G27" s="28"/>
      <c r="H27" s="29">
        <f>SUM(H28+H29)</f>
        <v>0</v>
      </c>
      <c r="I27" s="26" t="s">
        <v>42</v>
      </c>
      <c r="J27" s="27"/>
      <c r="K27" s="28"/>
      <c r="L27" s="29">
        <f>SUM(L28+L29)</f>
        <v>0</v>
      </c>
      <c r="M27" s="26" t="s">
        <v>42</v>
      </c>
      <c r="N27" s="27"/>
      <c r="O27" s="28"/>
      <c r="P27" s="29">
        <f>SUM(P28+P29)</f>
        <v>0</v>
      </c>
      <c r="Q27" s="26" t="s">
        <v>42</v>
      </c>
      <c r="R27" s="27"/>
      <c r="S27" s="28"/>
      <c r="T27" s="29">
        <f>SUM(T28+T29)</f>
        <v>0</v>
      </c>
      <c r="U27" s="26" t="s">
        <v>42</v>
      </c>
      <c r="V27" s="27"/>
      <c r="W27" s="28"/>
      <c r="X27" s="29">
        <f>SUM(X28+X29)</f>
        <v>0</v>
      </c>
      <c r="Y27" s="26" t="s">
        <v>42</v>
      </c>
      <c r="Z27" s="27"/>
      <c r="AA27" s="28"/>
      <c r="AB27" s="29">
        <f>SUM(AB28+AB29)</f>
        <v>0</v>
      </c>
      <c r="AC27" s="26" t="s">
        <v>42</v>
      </c>
      <c r="AD27" s="27"/>
      <c r="AE27" s="28"/>
      <c r="AF27" s="29">
        <f>SUM(AF28+AF29)</f>
        <v>0</v>
      </c>
      <c r="AG27" s="26" t="s">
        <v>42</v>
      </c>
      <c r="AH27" s="27"/>
      <c r="AI27" s="28"/>
      <c r="AJ27" s="29">
        <f>SUM(AJ28+AJ29)</f>
        <v>0</v>
      </c>
      <c r="AK27" s="26" t="s">
        <v>42</v>
      </c>
      <c r="AL27" s="27"/>
      <c r="AM27" s="28"/>
      <c r="AN27" s="29">
        <f>SUM(AN28+AN29)</f>
        <v>0</v>
      </c>
    </row>
    <row r="28" spans="1:40" s="30" customFormat="1" ht="12" hidden="1" customHeight="1" x14ac:dyDescent="0.2">
      <c r="A28" s="26" t="s">
        <v>43</v>
      </c>
      <c r="B28" s="27"/>
      <c r="C28" s="28"/>
      <c r="D28" s="29">
        <f>COUNTIF(D2:D26,"O")</f>
        <v>0</v>
      </c>
      <c r="E28" s="26" t="s">
        <v>43</v>
      </c>
      <c r="F28" s="27"/>
      <c r="G28" s="28"/>
      <c r="H28" s="29">
        <f>COUNTIF(H2:H26,"O")</f>
        <v>0</v>
      </c>
      <c r="I28" s="26" t="s">
        <v>43</v>
      </c>
      <c r="J28" s="27"/>
      <c r="K28" s="28"/>
      <c r="L28" s="29">
        <f>COUNTIF(L2:L26,"O")</f>
        <v>0</v>
      </c>
      <c r="M28" s="26" t="s">
        <v>43</v>
      </c>
      <c r="N28" s="27"/>
      <c r="O28" s="28"/>
      <c r="P28" s="29">
        <f>COUNTIF(P2:P26,"O")</f>
        <v>0</v>
      </c>
      <c r="Q28" s="26" t="s">
        <v>43</v>
      </c>
      <c r="R28" s="27"/>
      <c r="S28" s="28"/>
      <c r="T28" s="29">
        <f>COUNTIF(T2:T26,"O")</f>
        <v>0</v>
      </c>
      <c r="U28" s="26" t="s">
        <v>43</v>
      </c>
      <c r="V28" s="27"/>
      <c r="W28" s="28"/>
      <c r="X28" s="29">
        <f>COUNTIF(X2:X26,"O")</f>
        <v>0</v>
      </c>
      <c r="Y28" s="26" t="s">
        <v>43</v>
      </c>
      <c r="Z28" s="27"/>
      <c r="AA28" s="28"/>
      <c r="AB28" s="29">
        <f>COUNTIF(AB2:AB26,"O")</f>
        <v>0</v>
      </c>
      <c r="AC28" s="26" t="s">
        <v>43</v>
      </c>
      <c r="AD28" s="27"/>
      <c r="AE28" s="28"/>
      <c r="AF28" s="29">
        <f>COUNTIF(AF2:AF26,"O")</f>
        <v>0</v>
      </c>
      <c r="AG28" s="26" t="s">
        <v>43</v>
      </c>
      <c r="AH28" s="27"/>
      <c r="AI28" s="28"/>
      <c r="AJ28" s="29">
        <f>COUNTIF(AJ2:AJ26,"O")</f>
        <v>0</v>
      </c>
      <c r="AK28" s="26" t="s">
        <v>43</v>
      </c>
      <c r="AL28" s="27"/>
      <c r="AM28" s="28"/>
      <c r="AN28" s="29">
        <f>COUNTIF(AN2:AN26,"O")</f>
        <v>0</v>
      </c>
    </row>
    <row r="29" spans="1:40" s="30" customFormat="1" ht="12" hidden="1" customHeight="1" x14ac:dyDescent="0.2">
      <c r="A29" s="26" t="s">
        <v>44</v>
      </c>
      <c r="B29" s="27"/>
      <c r="C29" s="28"/>
      <c r="D29" s="29">
        <f>COUNTIF(D2:D26,"N")</f>
        <v>0</v>
      </c>
      <c r="E29" s="26" t="s">
        <v>44</v>
      </c>
      <c r="F29" s="27"/>
      <c r="G29" s="28"/>
      <c r="H29" s="29">
        <f>COUNTIF(H2:H26,"N")</f>
        <v>0</v>
      </c>
      <c r="I29" s="26" t="s">
        <v>44</v>
      </c>
      <c r="J29" s="27"/>
      <c r="K29" s="28"/>
      <c r="L29" s="29">
        <f>COUNTIF(L2:L26,"N")</f>
        <v>0</v>
      </c>
      <c r="M29" s="26" t="s">
        <v>44</v>
      </c>
      <c r="N29" s="27"/>
      <c r="O29" s="28"/>
      <c r="P29" s="29">
        <f>COUNTIF(P2:P26,"N")</f>
        <v>0</v>
      </c>
      <c r="Q29" s="26" t="s">
        <v>44</v>
      </c>
      <c r="R29" s="27"/>
      <c r="S29" s="28"/>
      <c r="T29" s="29">
        <f>COUNTIF(T2:T26,"N")</f>
        <v>0</v>
      </c>
      <c r="U29" s="26" t="s">
        <v>44</v>
      </c>
      <c r="V29" s="27"/>
      <c r="W29" s="28"/>
      <c r="X29" s="29">
        <f>COUNTIF(X2:X26,"N")</f>
        <v>0</v>
      </c>
      <c r="Y29" s="26" t="s">
        <v>44</v>
      </c>
      <c r="Z29" s="27"/>
      <c r="AA29" s="28"/>
      <c r="AB29" s="29">
        <f>COUNTIF(AB2:AB26,"N")</f>
        <v>0</v>
      </c>
      <c r="AC29" s="26" t="s">
        <v>44</v>
      </c>
      <c r="AD29" s="27"/>
      <c r="AE29" s="28"/>
      <c r="AF29" s="29">
        <f>COUNTIF(AF2:AF26,"N")</f>
        <v>0</v>
      </c>
      <c r="AG29" s="26" t="s">
        <v>44</v>
      </c>
      <c r="AH29" s="27"/>
      <c r="AI29" s="28"/>
      <c r="AJ29" s="29">
        <f>COUNTIF(AJ2:AJ26,"N")</f>
        <v>0</v>
      </c>
      <c r="AK29" s="26" t="s">
        <v>44</v>
      </c>
      <c r="AL29" s="27"/>
      <c r="AM29" s="28"/>
      <c r="AN29" s="29">
        <f>COUNTIF(AN2:AN26,"N")</f>
        <v>0</v>
      </c>
    </row>
    <row r="30" spans="1:40" ht="16.5" thickTop="1" thickBot="1" x14ac:dyDescent="0.3"/>
    <row r="31" spans="1:40" s="21" customFormat="1" ht="15.75" thickBot="1" x14ac:dyDescent="0.3">
      <c r="A31" s="22" t="s">
        <v>14</v>
      </c>
      <c r="B31" s="23"/>
      <c r="C31" s="25">
        <f>SUM(C2:C26)</f>
        <v>0</v>
      </c>
      <c r="E31" s="22" t="s">
        <v>14</v>
      </c>
      <c r="F31" s="23"/>
      <c r="G31" s="25">
        <f>SUM(G2:G26)</f>
        <v>0</v>
      </c>
      <c r="I31" s="22" t="s">
        <v>14</v>
      </c>
      <c r="J31" s="23"/>
      <c r="K31" s="25">
        <f>SUM(K2:K26)</f>
        <v>0</v>
      </c>
      <c r="M31" s="22" t="s">
        <v>14</v>
      </c>
      <c r="N31" s="23"/>
      <c r="O31" s="25">
        <f>SUM(O2:O26)</f>
        <v>0</v>
      </c>
      <c r="Q31" s="22" t="s">
        <v>14</v>
      </c>
      <c r="R31" s="23"/>
      <c r="S31" s="25">
        <f>SUM(S2:S26)</f>
        <v>0</v>
      </c>
      <c r="U31" s="22" t="s">
        <v>14</v>
      </c>
      <c r="V31" s="23"/>
      <c r="W31" s="25">
        <f>SUM(W2:W26)</f>
        <v>0</v>
      </c>
      <c r="Y31" s="22" t="s">
        <v>14</v>
      </c>
      <c r="Z31" s="23"/>
      <c r="AA31" s="25">
        <f>SUM(AA2:AA26)</f>
        <v>0</v>
      </c>
      <c r="AC31" s="22" t="s">
        <v>14</v>
      </c>
      <c r="AD31" s="23"/>
      <c r="AE31" s="25">
        <f>SUM(AE2:AE26)</f>
        <v>0</v>
      </c>
      <c r="AG31" s="22" t="s">
        <v>14</v>
      </c>
      <c r="AH31" s="23"/>
      <c r="AI31" s="25">
        <f>SUM(AI2:AI26)</f>
        <v>0</v>
      </c>
      <c r="AK31" s="22" t="s">
        <v>14</v>
      </c>
      <c r="AL31" s="23"/>
      <c r="AM31" s="25">
        <f>SUM(AM2:AM26)</f>
        <v>0</v>
      </c>
    </row>
    <row r="32" spans="1:40" s="21" customFormat="1" ht="22.5" customHeight="1" thickBot="1" x14ac:dyDescent="0.3">
      <c r="A32" s="22" t="s">
        <v>13</v>
      </c>
      <c r="B32" s="23"/>
      <c r="C32" s="25">
        <f>SUMIF(D2:D26,"Oui",C2:C26)</f>
        <v>0</v>
      </c>
      <c r="E32" s="22" t="s">
        <v>13</v>
      </c>
      <c r="F32" s="23"/>
      <c r="G32" s="25">
        <f>SUMIF(H2:H26,"Oui",G2:G26)</f>
        <v>0</v>
      </c>
      <c r="I32" s="22" t="s">
        <v>13</v>
      </c>
      <c r="J32" s="23"/>
      <c r="K32" s="25">
        <f>SUMIF(L2:L26,"Oui",K2:K26)</f>
        <v>0</v>
      </c>
      <c r="M32" s="22" t="s">
        <v>13</v>
      </c>
      <c r="N32" s="23"/>
      <c r="O32" s="25">
        <f>SUMIF(P2:P26,"Oui",O2:O26)</f>
        <v>0</v>
      </c>
      <c r="Q32" s="22" t="s">
        <v>13</v>
      </c>
      <c r="R32" s="23"/>
      <c r="S32" s="25">
        <f>SUMIF(T2:T26,"Oui",S2:S26)</f>
        <v>0</v>
      </c>
      <c r="U32" s="22" t="s">
        <v>13</v>
      </c>
      <c r="V32" s="23"/>
      <c r="W32" s="25">
        <f>SUMIF(X2:X26,"Oui",W2:W26)</f>
        <v>0</v>
      </c>
      <c r="Y32" s="22" t="s">
        <v>13</v>
      </c>
      <c r="Z32" s="23"/>
      <c r="AA32" s="25">
        <f>SUMIF(AB2:AB26,"Oui",AA2:AA26)</f>
        <v>0</v>
      </c>
      <c r="AC32" s="22" t="s">
        <v>13</v>
      </c>
      <c r="AD32" s="23"/>
      <c r="AE32" s="25">
        <f>SUMIF(AF2:AF26,"Oui",AE2:AE26)</f>
        <v>0</v>
      </c>
      <c r="AG32" s="22" t="s">
        <v>13</v>
      </c>
      <c r="AH32" s="23"/>
      <c r="AI32" s="25">
        <f>SUMIF(AJ2:AJ26,"Oui",AI2:AI26)</f>
        <v>0</v>
      </c>
      <c r="AK32" s="22" t="s">
        <v>13</v>
      </c>
      <c r="AL32" s="23"/>
      <c r="AM32" s="25">
        <f>SUMIF(AN2:AN26,"Oui",AM2:AM26)</f>
        <v>0</v>
      </c>
    </row>
    <row r="33" spans="1:39" s="21" customFormat="1" ht="30.75" thickBot="1" x14ac:dyDescent="0.3">
      <c r="A33" s="55" t="s">
        <v>15</v>
      </c>
      <c r="B33" s="23"/>
      <c r="C33" s="25">
        <f>SUMIF(D2:D26,"Non",C2:C26)</f>
        <v>0</v>
      </c>
      <c r="E33" s="55" t="s">
        <v>15</v>
      </c>
      <c r="F33" s="23"/>
      <c r="G33" s="25">
        <f>SUMIF(H2:H26,"Non",G2:G26)</f>
        <v>0</v>
      </c>
      <c r="I33" s="55" t="s">
        <v>15</v>
      </c>
      <c r="J33" s="23"/>
      <c r="K33" s="25">
        <f>SUMIF(L2:L26,"Non",K2:K26)</f>
        <v>0</v>
      </c>
      <c r="M33" s="55" t="s">
        <v>15</v>
      </c>
      <c r="N33" s="23"/>
      <c r="O33" s="25">
        <f>SUMIF(P2:P26,"Non",O2:O26)</f>
        <v>0</v>
      </c>
      <c r="Q33" s="55" t="s">
        <v>15</v>
      </c>
      <c r="R33" s="23"/>
      <c r="S33" s="25">
        <f>SUMIF(T2:T26,"Non",S2:S26)</f>
        <v>0</v>
      </c>
      <c r="U33" s="55" t="s">
        <v>15</v>
      </c>
      <c r="V33" s="23"/>
      <c r="W33" s="25">
        <f>SUMIF(X2:X26,"Non",W2:W26)</f>
        <v>0</v>
      </c>
      <c r="Y33" s="55" t="s">
        <v>15</v>
      </c>
      <c r="Z33" s="23"/>
      <c r="AA33" s="25">
        <f>SUMIF(AB2:AB26,"Non",AA2:AA26)</f>
        <v>0</v>
      </c>
      <c r="AC33" s="55" t="s">
        <v>15</v>
      </c>
      <c r="AD33" s="23"/>
      <c r="AE33" s="25">
        <f>SUMIF(AF2:AF26,"Non",AE2:AE26)</f>
        <v>0</v>
      </c>
      <c r="AG33" s="55" t="s">
        <v>15</v>
      </c>
      <c r="AH33" s="23"/>
      <c r="AI33" s="25">
        <f>SUMIF(AJ2:AJ26,"Non",AI2:AI26)</f>
        <v>0</v>
      </c>
      <c r="AK33" s="55" t="s">
        <v>15</v>
      </c>
      <c r="AL33" s="23"/>
      <c r="AM33" s="25">
        <f>SUMIF(AN2:AN26,"Non",AM2:AM26)</f>
        <v>0</v>
      </c>
    </row>
    <row r="34" spans="1:39" ht="15.75" thickBot="1" x14ac:dyDescent="0.3"/>
    <row r="35" spans="1:39" ht="15.75" thickBot="1" x14ac:dyDescent="0.3">
      <c r="A35" s="67" t="s">
        <v>67</v>
      </c>
      <c r="B35" s="68"/>
      <c r="C35" s="25">
        <f>SUM(C31,G31,K31,O31,S31,W31,AA31,AE31,AI31,AM31)</f>
        <v>0</v>
      </c>
    </row>
    <row r="36" spans="1:39" ht="15.75" thickBot="1" x14ac:dyDescent="0.3">
      <c r="A36" s="67" t="s">
        <v>13</v>
      </c>
      <c r="B36" s="68"/>
      <c r="C36" s="25">
        <f t="shared" ref="C36:C37" si="0">SUM(C32,G32,K32,O32,S32,W32,AA32,AE32,AI32,AM32)</f>
        <v>0</v>
      </c>
    </row>
    <row r="37" spans="1:39" ht="30.75" thickBot="1" x14ac:dyDescent="0.3">
      <c r="A37" s="56" t="s">
        <v>15</v>
      </c>
      <c r="B37" s="68"/>
      <c r="C37" s="25">
        <f t="shared" si="0"/>
        <v>0</v>
      </c>
    </row>
  </sheetData>
  <mergeCells count="10">
    <mergeCell ref="Y1:AA1"/>
    <mergeCell ref="AC1:AE1"/>
    <mergeCell ref="AG1:AI1"/>
    <mergeCell ref="AK1:AM1"/>
    <mergeCell ref="A1:C1"/>
    <mergeCell ref="E1:G1"/>
    <mergeCell ref="I1:K1"/>
    <mergeCell ref="M1:O1"/>
    <mergeCell ref="Q1:S1"/>
    <mergeCell ref="U1:W1"/>
  </mergeCells>
  <dataValidations count="1">
    <dataValidation type="list" allowBlank="1" showInputMessage="1" showErrorMessage="1" sqref="L2:L6 L13:L17 L19:L23 L8:L11">
      <formula1>"0,Oui,Non"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Poids déchets</vt:lpstr>
      <vt:lpstr>Frequentation</vt:lpstr>
      <vt:lpstr>Cout Denrée</vt:lpstr>
      <vt:lpstr>Synthèse</vt:lpstr>
      <vt:lpstr>Mode D'emploi</vt:lpstr>
      <vt:lpstr>xx</vt:lpstr>
    </vt:vector>
  </TitlesOfParts>
  <Company>CG25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Capelli Emilie</dc:creator>
  <cp:lastModifiedBy>Capelli Emilie</cp:lastModifiedBy>
  <dcterms:created xsi:type="dcterms:W3CDTF">2019-08-29T13:48:11Z</dcterms:created>
  <dcterms:modified xsi:type="dcterms:W3CDTF">2020-11-23T08:36:53Z</dcterms:modified>
</cp:coreProperties>
</file>